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O104" i="1" l="1"/>
  <c r="N104" i="1"/>
  <c r="H104" i="1"/>
  <c r="G104" i="1"/>
  <c r="H107" i="1"/>
  <c r="G107" i="1"/>
  <c r="H106" i="1"/>
  <c r="G106" i="1"/>
  <c r="H105" i="1"/>
  <c r="G105" i="1"/>
  <c r="H103" i="1"/>
  <c r="G103" i="1"/>
  <c r="H102" i="1"/>
  <c r="G102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G86" i="1"/>
  <c r="H6" i="1"/>
  <c r="G6" i="1"/>
  <c r="K122" i="1" l="1"/>
  <c r="K119" i="1"/>
  <c r="K113" i="1"/>
  <c r="K112" i="1"/>
  <c r="H101" i="1"/>
  <c r="G101" i="1"/>
  <c r="H40" i="1"/>
  <c r="K40" i="1"/>
  <c r="M38" i="1"/>
  <c r="K26" i="1"/>
  <c r="H26" i="1"/>
  <c r="M21" i="1"/>
  <c r="M18" i="1" l="1"/>
  <c r="M26" i="1" l="1"/>
  <c r="G158" i="1" l="1"/>
  <c r="F158" i="1"/>
  <c r="D158" i="1"/>
  <c r="C158" i="1"/>
  <c r="H157" i="1"/>
  <c r="E157" i="1"/>
  <c r="H156" i="1"/>
  <c r="E156" i="1"/>
  <c r="H155" i="1"/>
  <c r="E155" i="1"/>
  <c r="H154" i="1"/>
  <c r="E154" i="1"/>
  <c r="F144" i="1"/>
  <c r="C144" i="1"/>
  <c r="H141" i="1"/>
  <c r="H142" i="1"/>
  <c r="H143" i="1"/>
  <c r="E141" i="1"/>
  <c r="E142" i="1"/>
  <c r="E143" i="1"/>
  <c r="H140" i="1"/>
  <c r="E140" i="1"/>
  <c r="G144" i="1"/>
  <c r="D144" i="1"/>
  <c r="K129" i="1"/>
  <c r="K128" i="1"/>
  <c r="K120" i="1"/>
  <c r="K118" i="1"/>
  <c r="K116" i="1"/>
  <c r="K127" i="1"/>
  <c r="K126" i="1"/>
  <c r="K125" i="1"/>
  <c r="K124" i="1"/>
  <c r="K123" i="1"/>
  <c r="K121" i="1"/>
  <c r="K117" i="1"/>
  <c r="K115" i="1"/>
  <c r="K114" i="1"/>
  <c r="O105" i="1"/>
  <c r="N105" i="1"/>
  <c r="O101" i="1"/>
  <c r="N101" i="1"/>
  <c r="O97" i="1"/>
  <c r="N97" i="1"/>
  <c r="O96" i="1"/>
  <c r="N96" i="1"/>
  <c r="O90" i="1"/>
  <c r="N90" i="1"/>
  <c r="K44" i="1"/>
  <c r="H44" i="1"/>
  <c r="M42" i="1"/>
  <c r="M22" i="1"/>
  <c r="M20" i="1"/>
  <c r="M19" i="1"/>
  <c r="M43" i="1"/>
  <c r="M39" i="1"/>
  <c r="M37" i="1"/>
  <c r="K35" i="1"/>
  <c r="H35" i="1"/>
  <c r="M34" i="1"/>
  <c r="M33" i="1"/>
  <c r="M32" i="1"/>
  <c r="M31" i="1"/>
  <c r="K29" i="1"/>
  <c r="H29" i="1"/>
  <c r="M28" i="1"/>
  <c r="E158" i="1" l="1"/>
  <c r="H158" i="1"/>
  <c r="H144" i="1"/>
  <c r="E144" i="1"/>
  <c r="M29" i="1"/>
  <c r="H45" i="1"/>
  <c r="M35" i="1"/>
  <c r="K45" i="1"/>
  <c r="M40" i="1"/>
  <c r="M44" i="1"/>
  <c r="M45" i="1" l="1"/>
  <c r="N87" i="1" l="1"/>
  <c r="N93" i="1" l="1"/>
  <c r="N94" i="1"/>
  <c r="N95" i="1"/>
  <c r="N98" i="1"/>
  <c r="N99" i="1"/>
  <c r="N100" i="1"/>
  <c r="N102" i="1"/>
  <c r="N103" i="1"/>
  <c r="N106" i="1"/>
  <c r="N107" i="1"/>
  <c r="O93" i="1"/>
  <c r="O94" i="1"/>
  <c r="O95" i="1"/>
  <c r="O98" i="1"/>
  <c r="O99" i="1"/>
  <c r="O100" i="1"/>
  <c r="O102" i="1"/>
  <c r="O103" i="1"/>
  <c r="O106" i="1"/>
  <c r="O107" i="1"/>
  <c r="O92" i="1"/>
  <c r="N92" i="1"/>
  <c r="O87" i="1" l="1"/>
  <c r="O88" i="1"/>
  <c r="O89" i="1"/>
  <c r="O91" i="1"/>
  <c r="N88" i="1"/>
  <c r="N89" i="1"/>
  <c r="N91" i="1"/>
  <c r="O86" i="1"/>
  <c r="N86" i="1"/>
  <c r="N6" i="1" l="1"/>
  <c r="M6" i="1"/>
</calcChain>
</file>

<file path=xl/sharedStrings.xml><?xml version="1.0" encoding="utf-8"?>
<sst xmlns="http://schemas.openxmlformats.org/spreadsheetml/2006/main" count="309" uniqueCount="158">
  <si>
    <t>Всего</t>
  </si>
  <si>
    <t>кол-во проб</t>
  </si>
  <si>
    <t>Кол-во исследований</t>
  </si>
  <si>
    <t>Положительные исследования</t>
  </si>
  <si>
    <t>% положит к пробам</t>
  </si>
  <si>
    <t>% положит к исследован</t>
  </si>
  <si>
    <t>Положительные пробы</t>
  </si>
  <si>
    <t>Продукция</t>
  </si>
  <si>
    <t>Показатель</t>
  </si>
  <si>
    <t>Исследовано проб</t>
  </si>
  <si>
    <t>Кол-во положительных исследований</t>
  </si>
  <si>
    <t>% обнаружений к поступившим пробам</t>
  </si>
  <si>
    <t>Молочные продукты</t>
  </si>
  <si>
    <t>Молоко</t>
  </si>
  <si>
    <t>Яйцо</t>
  </si>
  <si>
    <t>ИТОГО</t>
  </si>
  <si>
    <t>Токсичные элементы</t>
  </si>
  <si>
    <t>Корма</t>
  </si>
  <si>
    <t>Ртуть</t>
  </si>
  <si>
    <t>Мясная продукция</t>
  </si>
  <si>
    <t>Фальсификация молочных продуктов</t>
  </si>
  <si>
    <t>Стерины</t>
  </si>
  <si>
    <t>ВСЕГО</t>
  </si>
  <si>
    <t>Показатели</t>
  </si>
  <si>
    <t>Количество</t>
  </si>
  <si>
    <t>ВСЕГО:</t>
  </si>
  <si>
    <t>Анализ положительных в разрезе объектов испытаний</t>
  </si>
  <si>
    <t>Виды продукции</t>
  </si>
  <si>
    <t>Кол-во проб</t>
  </si>
  <si>
    <t>% положительных</t>
  </si>
  <si>
    <t>к пробам</t>
  </si>
  <si>
    <t>к исследованиям</t>
  </si>
  <si>
    <t>Расшифровка</t>
  </si>
  <si>
    <t>Мясо говядина</t>
  </si>
  <si>
    <t>Мясо свинина</t>
  </si>
  <si>
    <t>Мясо птицы</t>
  </si>
  <si>
    <t>Мясо баранина</t>
  </si>
  <si>
    <t>Мясо конина</t>
  </si>
  <si>
    <t>Мясо кролика</t>
  </si>
  <si>
    <t>_</t>
  </si>
  <si>
    <t>Рыба, рыбопродукция, аквакультура РФ</t>
  </si>
  <si>
    <t>Рыба естественных водоемов</t>
  </si>
  <si>
    <t>Рыба импорт</t>
  </si>
  <si>
    <t>Нерыбные объекты промысла импорт</t>
  </si>
  <si>
    <t>Нерыбные объекты промысла аквакультура</t>
  </si>
  <si>
    <t>Нерыбныеи объекты промысла естественные</t>
  </si>
  <si>
    <t>Ртуть - 1</t>
  </si>
  <si>
    <t>Мёд</t>
  </si>
  <si>
    <t>Анализ по обнаружениям в пищевых продуктах и кормах в разрезе субъектов</t>
  </si>
  <si>
    <t>% обнаружений</t>
  </si>
  <si>
    <t>Субъект, где обнаружен показатель</t>
  </si>
  <si>
    <t>Кол-во положительных проб</t>
  </si>
  <si>
    <t>Краснодарский край - 1</t>
  </si>
  <si>
    <t>Анализ выполнения Плана проведения испытаний (исследований) по качеству и безопасности подконтрольных государственному ветеринарному  контролю (надзору) товаров на территории Российской Федерации</t>
  </si>
  <si>
    <t>Хинолоны</t>
  </si>
  <si>
    <t>Молочная продукция</t>
  </si>
  <si>
    <t>Сульфаниламиды</t>
  </si>
  <si>
    <t>ЖКС</t>
  </si>
  <si>
    <t>Сорбиновая кислота</t>
  </si>
  <si>
    <t>Кокцидиостатики</t>
  </si>
  <si>
    <t>Остатки ветпрепаратов:</t>
  </si>
  <si>
    <t>Тетрациклиновая группа</t>
  </si>
  <si>
    <t>Жирно-кислотный состав</t>
  </si>
  <si>
    <t>Бензойная кислота</t>
  </si>
  <si>
    <t>Фальсификация мясных продуктов:</t>
  </si>
  <si>
    <t>Гистологическая идентификация состава</t>
  </si>
  <si>
    <t>Микробиологические показатели:</t>
  </si>
  <si>
    <t>Остатки лекарственных средств</t>
  </si>
  <si>
    <t>Фальсификация мясной продукции</t>
  </si>
  <si>
    <t>Молочна продукция</t>
  </si>
  <si>
    <t>Хинолоны - 1</t>
  </si>
  <si>
    <t>Антигельминтики</t>
  </si>
  <si>
    <t>Амфениколы</t>
  </si>
  <si>
    <t>Пенициллиновая группа</t>
  </si>
  <si>
    <t>Республика Адыгея - 1</t>
  </si>
  <si>
    <t>Макролиды</t>
  </si>
  <si>
    <t>ДНК курицы</t>
  </si>
  <si>
    <t>Микробиологические показатели</t>
  </si>
  <si>
    <t>БГКП</t>
  </si>
  <si>
    <t>Кадмий</t>
  </si>
  <si>
    <t>Продукция из рыбы</t>
  </si>
  <si>
    <t>БГКП-2 (АПК)</t>
  </si>
  <si>
    <t>Продукция из рыбы (РФ)</t>
  </si>
  <si>
    <t>Ртуть -1</t>
  </si>
  <si>
    <t>Продукция из нерыбных (РФ)</t>
  </si>
  <si>
    <t>Кокцидиостатики -3</t>
  </si>
  <si>
    <t>Краснодарский край - 2</t>
  </si>
  <si>
    <t>Гистология</t>
  </si>
  <si>
    <t>Республика Крым -1</t>
  </si>
  <si>
    <t>Краснодарский край - 3</t>
  </si>
  <si>
    <t>Республика Адыгея</t>
  </si>
  <si>
    <t>Регион отбора</t>
  </si>
  <si>
    <t>Количество проб всего</t>
  </si>
  <si>
    <t>Количество положительных проб</t>
  </si>
  <si>
    <t>% выявляемости от проб</t>
  </si>
  <si>
    <t>Количество исследований всего</t>
  </si>
  <si>
    <t>Количество положительных исследований</t>
  </si>
  <si>
    <t>% выявляемости от исследований</t>
  </si>
  <si>
    <t>Наименование положительного результата</t>
  </si>
  <si>
    <t>В рамках мониторинга Пищевой безопасности и госзадания</t>
  </si>
  <si>
    <t>Краснодарский край</t>
  </si>
  <si>
    <t>Республика Крым</t>
  </si>
  <si>
    <t>г. Севастополь</t>
  </si>
  <si>
    <t>ИТОГО:</t>
  </si>
  <si>
    <t>Гистология – 4;</t>
  </si>
  <si>
    <t>Стерины - 1; 
ЖКС -1;
Сорбиновая кислота - 1</t>
  </si>
  <si>
    <t>Кадмий -1 (АПК)</t>
  </si>
  <si>
    <t>Нитроимидазолы</t>
  </si>
  <si>
    <t>Линкозамиды</t>
  </si>
  <si>
    <t>Листерия</t>
  </si>
  <si>
    <t>Амфениколы - 2,
Тетрациклиновая группа - 1,
Макролиды -1,
Кокцидиостатики -2,
Гистология - 11 (АПК-1)</t>
  </si>
  <si>
    <t>Линкозамиды -1,
ЖКС-11, Сорбиновая кислота-8, 
Бензойная кислота - 2,
Стерины-18</t>
  </si>
  <si>
    <t>Нитроимидазолы -1,
БГКП-2 (АПК)
Листерия -1</t>
  </si>
  <si>
    <t>Листерии</t>
  </si>
  <si>
    <t>Краснодарский край - 4
Республика Крым -4 
г. Севастополь - 3</t>
  </si>
  <si>
    <t>Краснодарский край -1
Республика Адыгея - 1</t>
  </si>
  <si>
    <t>Республика Крым - 2</t>
  </si>
  <si>
    <t>Краснодарский край - 3
Республика Адыгея - 2
г. Севастополь - 1
Республика Крым - 5</t>
  </si>
  <si>
    <t>Республика Адыгея - 1
Республика Крым - 1</t>
  </si>
  <si>
    <t>г. Севастополь - 1
Республика Крым - 5
Краснодарский край - 2</t>
  </si>
  <si>
    <t>Республика Крым -4
г. Севастополь - 1
Краснодарский край - 4
Республика Адыгея - 2</t>
  </si>
  <si>
    <t xml:space="preserve">Гистология – 4;
</t>
  </si>
  <si>
    <t xml:space="preserve">Гистология – 3;
</t>
  </si>
  <si>
    <t xml:space="preserve">Гистология – 11; 
</t>
  </si>
  <si>
    <t>Стерины - 4; 
ЖКС -3;
Сорбиновая кислота -2</t>
  </si>
  <si>
    <t>Стерины - 2; 
Бензойная килсота -1;
ЖКС -2</t>
  </si>
  <si>
    <t xml:space="preserve">
Стерины - 4;
ЖКС - 5;
Сорбиновая кислота -5;
Бензойная кислота -1
</t>
  </si>
  <si>
    <t xml:space="preserve">
Стерины - 11;
ЖКС - 11;
Сорбиновая кислота - 8;
Бензойная кислота - 2
</t>
  </si>
  <si>
    <t>2023 (январь-июнь)</t>
  </si>
  <si>
    <t>2024 (январь-июнь)</t>
  </si>
  <si>
    <t>Сводная таблица по обнаружениям: 6 мес. 2024</t>
  </si>
  <si>
    <t>Структура положительных выявлений за 6 мес. 2023-2024 гг</t>
  </si>
  <si>
    <t>6 месяцев 2024 г.</t>
  </si>
  <si>
    <t>6 месяцев 2023 г.</t>
  </si>
  <si>
    <t>январь-июнь 2023</t>
  </si>
  <si>
    <t>январь-июнь 2024</t>
  </si>
  <si>
    <t>Информация о выявлении фальсификаций мясной продукции за 6 мес. 2024  год.</t>
  </si>
  <si>
    <t>Фальсификация молочной продукции в разрезе субъектов за 6 месяцев 2024 года</t>
  </si>
  <si>
    <t>За отчетный период 2023 поступило 1164 пробы, проведено 5052 исследования, положительных выявлений – 76, положительных проб - 64.</t>
  </si>
  <si>
    <t>За отчетный период 2024 поступило 998 пробы, проведено 4669 исследований, положительных выявлений – 70, положительных проб - 47.</t>
  </si>
  <si>
    <t>24 (31,57%)</t>
  </si>
  <si>
    <t>30 (39,47%)</t>
  </si>
  <si>
    <t>18 (23,68%)</t>
  </si>
  <si>
    <t>1 (1,32%)</t>
  </si>
  <si>
    <t>3 (3,95%)</t>
  </si>
  <si>
    <t>13 (18,57%)</t>
  </si>
  <si>
    <t>39 (55,71%)</t>
  </si>
  <si>
    <t>11 (15,71%)</t>
  </si>
  <si>
    <t>2 (2,86%)</t>
  </si>
  <si>
    <t>5 (7,14%)</t>
  </si>
  <si>
    <t>Листерия-1</t>
  </si>
  <si>
    <t>Тетрациклиновая группа - 1,
Кокцидиостатики - 6
Листерия - 1</t>
  </si>
  <si>
    <t>Хинолоны-3,
Антигельминтики - 3,
Кокцидиостатики - 3
Гистология - 17
ДНК курицы - 1
Листерия - 1</t>
  </si>
  <si>
    <t>Амфениколы - 2, 
Макролиды - 1,
Пенициллиновая группа - 1,
Сульфаниламиды-1, 
ЖКС-7, Сорбиновая кислота-6, Стерины-17</t>
  </si>
  <si>
    <t>Кокцидиостатики -2</t>
  </si>
  <si>
    <t xml:space="preserve">
Кокцидиостатики - 2</t>
  </si>
  <si>
    <t>Сыроподобный продукт</t>
  </si>
  <si>
    <t>Справочно: За июнь 2024 года поступило 176 проб, проведено 735 исследований, из них 1 положительныя проба и 1 положительное исследование: кокцидиостатики - 1.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</si>
</sst>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/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4" fillId="0" borderId="13" xfId="0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0" borderId="11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164" fontId="2" fillId="0" borderId="1" xfId="0" applyNumberFormat="1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"/>
  <sheetViews>
    <sheetView tabSelected="1" topLeftCell="A91" workbookViewId="0">
      <selection activeCell="B11" sqref="B11:N11"/>
    </sheetView>
  </sheetViews>
  <sheetFormatPr defaultRowHeight="15" x14ac:dyDescent="0.25"/>
  <cols>
    <col min="2" max="2" width="13.140625" customWidth="1"/>
    <col min="3" max="3" width="9.140625" customWidth="1"/>
    <col min="5" max="5" width="8.5703125" customWidth="1"/>
    <col min="6" max="6" width="10.85546875" customWidth="1"/>
    <col min="7" max="7" width="8.140625" customWidth="1"/>
    <col min="8" max="8" width="10.28515625" customWidth="1"/>
    <col min="9" max="9" width="18.85546875" customWidth="1"/>
    <col min="13" max="13" width="14.140625" customWidth="1"/>
    <col min="14" max="14" width="12.7109375" customWidth="1"/>
    <col min="15" max="15" width="9.7109375" customWidth="1"/>
    <col min="16" max="16" width="18.28515625" customWidth="1"/>
  </cols>
  <sheetData>
    <row r="1" spans="1:16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67.5" customHeight="1" x14ac:dyDescent="0.3">
      <c r="A2" s="1"/>
      <c r="B2" s="131" t="s">
        <v>53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"/>
      <c r="P2" s="1"/>
    </row>
    <row r="3" spans="1:16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customHeight="1" x14ac:dyDescent="0.3">
      <c r="A4" s="1"/>
      <c r="B4" s="102" t="s">
        <v>128</v>
      </c>
      <c r="C4" s="103"/>
      <c r="D4" s="103"/>
      <c r="E4" s="103"/>
      <c r="F4" s="103"/>
      <c r="G4" s="103"/>
      <c r="H4" s="104"/>
      <c r="I4" s="102" t="s">
        <v>129</v>
      </c>
      <c r="J4" s="103"/>
      <c r="K4" s="103"/>
      <c r="L4" s="103"/>
      <c r="M4" s="103"/>
      <c r="N4" s="104"/>
      <c r="O4" s="1"/>
      <c r="P4" s="1"/>
    </row>
    <row r="5" spans="1:16" ht="112.5" x14ac:dyDescent="0.3">
      <c r="A5" s="1"/>
      <c r="B5" s="3"/>
      <c r="C5" s="3" t="s">
        <v>1</v>
      </c>
      <c r="D5" s="3" t="s">
        <v>2</v>
      </c>
      <c r="E5" s="3" t="s">
        <v>6</v>
      </c>
      <c r="F5" s="3" t="s">
        <v>3</v>
      </c>
      <c r="G5" s="3" t="s">
        <v>4</v>
      </c>
      <c r="H5" s="3" t="s">
        <v>5</v>
      </c>
      <c r="I5" s="3" t="s">
        <v>1</v>
      </c>
      <c r="J5" s="3" t="s">
        <v>2</v>
      </c>
      <c r="K5" s="3" t="s">
        <v>6</v>
      </c>
      <c r="L5" s="3" t="s">
        <v>3</v>
      </c>
      <c r="M5" s="3" t="s">
        <v>4</v>
      </c>
      <c r="N5" s="3" t="s">
        <v>5</v>
      </c>
      <c r="O5" s="1"/>
      <c r="P5" s="1"/>
    </row>
    <row r="6" spans="1:16" ht="18.75" x14ac:dyDescent="0.3">
      <c r="A6" s="1"/>
      <c r="B6" s="2" t="s">
        <v>0</v>
      </c>
      <c r="C6" s="2">
        <v>1164</v>
      </c>
      <c r="D6" s="2">
        <v>5052</v>
      </c>
      <c r="E6" s="2">
        <v>64</v>
      </c>
      <c r="F6" s="2">
        <v>76</v>
      </c>
      <c r="G6" s="12">
        <f>E6*100/C6</f>
        <v>5.4982817869415808</v>
      </c>
      <c r="H6" s="12">
        <f>F6*100/D6</f>
        <v>1.5043547110055424</v>
      </c>
      <c r="I6" s="2">
        <v>998</v>
      </c>
      <c r="J6" s="2">
        <v>4669</v>
      </c>
      <c r="K6" s="2">
        <v>47</v>
      </c>
      <c r="L6" s="2">
        <v>70</v>
      </c>
      <c r="M6" s="30">
        <f>K6*100/I6</f>
        <v>4.7094188376753507</v>
      </c>
      <c r="N6" s="12">
        <f>L6*100/J6</f>
        <v>1.4992503748125936</v>
      </c>
      <c r="O6" s="1"/>
      <c r="P6" s="1"/>
    </row>
    <row r="7" spans="1:16" ht="18.75" x14ac:dyDescent="0.3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</row>
    <row r="8" spans="1:16" ht="15.75" customHeight="1" x14ac:dyDescent="0.3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</row>
    <row r="9" spans="1:16" ht="33.75" customHeight="1" x14ac:dyDescent="0.3">
      <c r="A9" s="1"/>
      <c r="B9" s="132" t="s">
        <v>139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1"/>
    </row>
    <row r="10" spans="1:16" ht="18.75" x14ac:dyDescent="0.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  <c r="P10" s="1"/>
    </row>
    <row r="11" spans="1:16" ht="46.5" customHeight="1" x14ac:dyDescent="0.3">
      <c r="A11" s="1"/>
      <c r="B11" s="132" t="s">
        <v>138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"/>
      <c r="P11" s="1"/>
    </row>
    <row r="12" spans="1:16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 x14ac:dyDescent="0.3">
      <c r="A14" s="1"/>
      <c r="B14" s="133" t="s">
        <v>130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"/>
      <c r="P14" s="1"/>
    </row>
    <row r="15" spans="1:16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9.25" customHeight="1" x14ac:dyDescent="0.3">
      <c r="A16" s="1"/>
      <c r="B16" s="135" t="s">
        <v>7</v>
      </c>
      <c r="C16" s="135"/>
      <c r="D16" s="135"/>
      <c r="E16" s="135" t="s">
        <v>8</v>
      </c>
      <c r="F16" s="135"/>
      <c r="G16" s="135"/>
      <c r="H16" s="135" t="s">
        <v>9</v>
      </c>
      <c r="I16" s="135"/>
      <c r="J16" s="135"/>
      <c r="K16" s="135" t="s">
        <v>10</v>
      </c>
      <c r="L16" s="135"/>
      <c r="M16" s="135" t="s">
        <v>11</v>
      </c>
      <c r="N16" s="135"/>
      <c r="O16" s="1"/>
      <c r="P16" s="1"/>
    </row>
    <row r="17" spans="1:16" ht="29.25" customHeight="1" x14ac:dyDescent="0.3">
      <c r="A17" s="1"/>
      <c r="B17" s="53" t="s">
        <v>67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  <c r="O17" s="1"/>
      <c r="P17" s="1"/>
    </row>
    <row r="18" spans="1:16" ht="29.25" customHeight="1" x14ac:dyDescent="0.3">
      <c r="A18" s="1"/>
      <c r="B18" s="39" t="s">
        <v>33</v>
      </c>
      <c r="C18" s="40"/>
      <c r="D18" s="41"/>
      <c r="E18" s="39" t="s">
        <v>107</v>
      </c>
      <c r="F18" s="40"/>
      <c r="G18" s="41"/>
      <c r="H18" s="39">
        <v>20</v>
      </c>
      <c r="I18" s="40"/>
      <c r="J18" s="41"/>
      <c r="K18" s="39">
        <v>1</v>
      </c>
      <c r="L18" s="41"/>
      <c r="M18" s="98">
        <f>K18*100/H18</f>
        <v>5</v>
      </c>
      <c r="N18" s="99"/>
      <c r="O18" s="1"/>
      <c r="P18" s="1"/>
    </row>
    <row r="19" spans="1:16" ht="29.25" customHeight="1" x14ac:dyDescent="0.3">
      <c r="A19" s="1"/>
      <c r="B19" s="39" t="s">
        <v>35</v>
      </c>
      <c r="C19" s="40"/>
      <c r="D19" s="41"/>
      <c r="E19" s="39" t="s">
        <v>59</v>
      </c>
      <c r="F19" s="40"/>
      <c r="G19" s="41"/>
      <c r="H19" s="39">
        <v>34</v>
      </c>
      <c r="I19" s="40"/>
      <c r="J19" s="41"/>
      <c r="K19" s="39">
        <v>2</v>
      </c>
      <c r="L19" s="41"/>
      <c r="M19" s="98">
        <f>K19*100/H19</f>
        <v>5.882352941176471</v>
      </c>
      <c r="N19" s="99"/>
      <c r="O19" s="1"/>
      <c r="P19" s="1"/>
    </row>
    <row r="20" spans="1:16" ht="29.25" customHeight="1" x14ac:dyDescent="0.3">
      <c r="A20" s="1"/>
      <c r="B20" s="78" t="s">
        <v>19</v>
      </c>
      <c r="C20" s="119"/>
      <c r="D20" s="79"/>
      <c r="E20" s="39" t="s">
        <v>72</v>
      </c>
      <c r="F20" s="40"/>
      <c r="G20" s="41"/>
      <c r="H20" s="39">
        <v>58</v>
      </c>
      <c r="I20" s="40"/>
      <c r="J20" s="41"/>
      <c r="K20" s="39">
        <v>2</v>
      </c>
      <c r="L20" s="41"/>
      <c r="M20" s="98">
        <f>K20*100/H20</f>
        <v>3.4482758620689653</v>
      </c>
      <c r="N20" s="99"/>
      <c r="O20" s="1"/>
      <c r="P20" s="1"/>
    </row>
    <row r="21" spans="1:16" ht="29.25" customHeight="1" x14ac:dyDescent="0.3">
      <c r="A21" s="1"/>
      <c r="B21" s="80"/>
      <c r="C21" s="120"/>
      <c r="D21" s="81"/>
      <c r="E21" s="39" t="s">
        <v>59</v>
      </c>
      <c r="F21" s="40"/>
      <c r="G21" s="41"/>
      <c r="H21" s="39">
        <v>20</v>
      </c>
      <c r="I21" s="40"/>
      <c r="J21" s="41"/>
      <c r="K21" s="39">
        <v>2</v>
      </c>
      <c r="L21" s="41"/>
      <c r="M21" s="98">
        <f>K21*100/H21</f>
        <v>10</v>
      </c>
      <c r="N21" s="99"/>
      <c r="O21" s="1"/>
      <c r="P21" s="1"/>
    </row>
    <row r="22" spans="1:16" ht="29.25" customHeight="1" x14ac:dyDescent="0.3">
      <c r="A22" s="1"/>
      <c r="B22" s="80"/>
      <c r="C22" s="120"/>
      <c r="D22" s="81"/>
      <c r="E22" s="39" t="s">
        <v>75</v>
      </c>
      <c r="F22" s="40"/>
      <c r="G22" s="41"/>
      <c r="H22" s="39">
        <v>49</v>
      </c>
      <c r="I22" s="40"/>
      <c r="J22" s="41"/>
      <c r="K22" s="39">
        <v>1</v>
      </c>
      <c r="L22" s="41"/>
      <c r="M22" s="98">
        <f>K22*100/H22</f>
        <v>2.0408163265306123</v>
      </c>
      <c r="N22" s="99"/>
      <c r="O22" s="1"/>
      <c r="P22" s="1"/>
    </row>
    <row r="23" spans="1:16" ht="37.5" customHeight="1" x14ac:dyDescent="0.3">
      <c r="A23" s="1"/>
      <c r="B23" s="82"/>
      <c r="C23" s="121"/>
      <c r="D23" s="83"/>
      <c r="E23" s="136" t="s">
        <v>61</v>
      </c>
      <c r="F23" s="137"/>
      <c r="G23" s="138"/>
      <c r="H23" s="136">
        <v>83</v>
      </c>
      <c r="I23" s="137"/>
      <c r="J23" s="138"/>
      <c r="K23" s="136">
        <v>1</v>
      </c>
      <c r="L23" s="138"/>
      <c r="M23" s="96">
        <v>6.4935064935064934</v>
      </c>
      <c r="N23" s="97"/>
      <c r="O23" s="1"/>
      <c r="P23" s="1"/>
    </row>
    <row r="24" spans="1:16" ht="37.5" customHeight="1" x14ac:dyDescent="0.3">
      <c r="A24" s="1"/>
      <c r="B24" s="92" t="s">
        <v>55</v>
      </c>
      <c r="C24" s="100"/>
      <c r="D24" s="93"/>
      <c r="E24" s="39" t="s">
        <v>108</v>
      </c>
      <c r="F24" s="40"/>
      <c r="G24" s="41"/>
      <c r="H24" s="39">
        <v>27</v>
      </c>
      <c r="I24" s="40"/>
      <c r="J24" s="41"/>
      <c r="K24" s="39">
        <v>1</v>
      </c>
      <c r="L24" s="41"/>
      <c r="M24" s="96">
        <v>7.4935064935064899</v>
      </c>
      <c r="N24" s="97"/>
      <c r="O24" s="1"/>
      <c r="P24" s="1"/>
    </row>
    <row r="25" spans="1:16" ht="37.5" customHeight="1" x14ac:dyDescent="0.3">
      <c r="A25" s="1"/>
      <c r="B25" s="92" t="s">
        <v>14</v>
      </c>
      <c r="C25" s="100"/>
      <c r="D25" s="93"/>
      <c r="E25" s="39" t="s">
        <v>59</v>
      </c>
      <c r="F25" s="40"/>
      <c r="G25" s="41"/>
      <c r="H25" s="39">
        <v>24</v>
      </c>
      <c r="I25" s="40"/>
      <c r="J25" s="41"/>
      <c r="K25" s="39">
        <v>3</v>
      </c>
      <c r="L25" s="41"/>
      <c r="M25" s="96">
        <v>7.4935064935064899</v>
      </c>
      <c r="N25" s="97"/>
      <c r="O25" s="1"/>
      <c r="P25" s="1"/>
    </row>
    <row r="26" spans="1:16" ht="29.25" customHeight="1" x14ac:dyDescent="0.3">
      <c r="A26" s="1"/>
      <c r="B26" s="53" t="s">
        <v>15</v>
      </c>
      <c r="C26" s="54"/>
      <c r="D26" s="55"/>
      <c r="E26" s="39"/>
      <c r="F26" s="40"/>
      <c r="G26" s="41"/>
      <c r="H26" s="53">
        <f>H18+H19+H20+H21+H22+H23+H24+H25</f>
        <v>315</v>
      </c>
      <c r="I26" s="54"/>
      <c r="J26" s="55"/>
      <c r="K26" s="53">
        <f>K18+K19+K20+K21+K22+K23+K24+K25</f>
        <v>13</v>
      </c>
      <c r="L26" s="55"/>
      <c r="M26" s="115">
        <f>K26*100/H26</f>
        <v>4.1269841269841274</v>
      </c>
      <c r="N26" s="116"/>
      <c r="O26" s="1"/>
      <c r="P26" s="1"/>
    </row>
    <row r="27" spans="1:16" ht="29.25" customHeight="1" x14ac:dyDescent="0.3">
      <c r="A27" s="1"/>
      <c r="B27" s="105" t="s">
        <v>68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7"/>
      <c r="O27" s="1"/>
      <c r="P27" s="1"/>
    </row>
    <row r="28" spans="1:16" ht="57" customHeight="1" x14ac:dyDescent="0.3">
      <c r="A28" s="1"/>
      <c r="B28" s="108" t="s">
        <v>19</v>
      </c>
      <c r="C28" s="108"/>
      <c r="D28" s="108"/>
      <c r="E28" s="108" t="s">
        <v>65</v>
      </c>
      <c r="F28" s="108"/>
      <c r="G28" s="108"/>
      <c r="H28" s="31">
        <v>139</v>
      </c>
      <c r="I28" s="33"/>
      <c r="J28" s="32"/>
      <c r="K28" s="31">
        <v>11</v>
      </c>
      <c r="L28" s="32"/>
      <c r="M28" s="98">
        <f>K28*100/H28</f>
        <v>7.9136690647482011</v>
      </c>
      <c r="N28" s="99"/>
      <c r="O28" s="1"/>
      <c r="P28" s="1"/>
    </row>
    <row r="29" spans="1:16" ht="29.25" customHeight="1" x14ac:dyDescent="0.3">
      <c r="A29" s="1"/>
      <c r="B29" s="53" t="s">
        <v>15</v>
      </c>
      <c r="C29" s="40"/>
      <c r="D29" s="41"/>
      <c r="E29" s="39"/>
      <c r="F29" s="40"/>
      <c r="G29" s="41"/>
      <c r="H29" s="105">
        <f>H28</f>
        <v>139</v>
      </c>
      <c r="I29" s="106"/>
      <c r="J29" s="107"/>
      <c r="K29" s="105">
        <f>K28</f>
        <v>11</v>
      </c>
      <c r="L29" s="107"/>
      <c r="M29" s="115">
        <f>K29*100/H29</f>
        <v>7.9136690647482011</v>
      </c>
      <c r="N29" s="116"/>
      <c r="O29" s="1"/>
      <c r="P29" s="1"/>
    </row>
    <row r="30" spans="1:16" ht="29.25" customHeight="1" x14ac:dyDescent="0.3">
      <c r="A30" s="1"/>
      <c r="B30" s="122" t="s">
        <v>20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"/>
      <c r="P30" s="1"/>
    </row>
    <row r="31" spans="1:16" ht="34.5" customHeight="1" x14ac:dyDescent="0.3">
      <c r="A31" s="1"/>
      <c r="B31" s="78" t="s">
        <v>69</v>
      </c>
      <c r="C31" s="119"/>
      <c r="D31" s="79"/>
      <c r="E31" s="108" t="s">
        <v>21</v>
      </c>
      <c r="F31" s="108"/>
      <c r="G31" s="108"/>
      <c r="H31" s="31">
        <v>139</v>
      </c>
      <c r="I31" s="33"/>
      <c r="J31" s="32"/>
      <c r="K31" s="31">
        <v>18</v>
      </c>
      <c r="L31" s="32"/>
      <c r="M31" s="98">
        <f>K31*100/H31</f>
        <v>12.949640287769784</v>
      </c>
      <c r="N31" s="99"/>
      <c r="O31" s="1"/>
      <c r="P31" s="1"/>
    </row>
    <row r="32" spans="1:16" ht="29.25" customHeight="1" x14ac:dyDescent="0.3">
      <c r="A32" s="1"/>
      <c r="B32" s="80"/>
      <c r="C32" s="120"/>
      <c r="D32" s="81"/>
      <c r="E32" s="108" t="s">
        <v>57</v>
      </c>
      <c r="F32" s="108"/>
      <c r="G32" s="108"/>
      <c r="H32" s="31">
        <v>49</v>
      </c>
      <c r="I32" s="33"/>
      <c r="J32" s="32"/>
      <c r="K32" s="31">
        <v>11</v>
      </c>
      <c r="L32" s="32"/>
      <c r="M32" s="98">
        <f t="shared" ref="M32:M35" si="0">K32*100/H32</f>
        <v>22.448979591836736</v>
      </c>
      <c r="N32" s="99"/>
      <c r="O32" s="1"/>
      <c r="P32" s="1"/>
    </row>
    <row r="33" spans="1:16" ht="29.25" customHeight="1" x14ac:dyDescent="0.3">
      <c r="A33" s="1"/>
      <c r="B33" s="80"/>
      <c r="C33" s="120"/>
      <c r="D33" s="81"/>
      <c r="E33" s="108" t="s">
        <v>58</v>
      </c>
      <c r="F33" s="108"/>
      <c r="G33" s="108"/>
      <c r="H33" s="31">
        <v>48</v>
      </c>
      <c r="I33" s="33"/>
      <c r="J33" s="32"/>
      <c r="K33" s="31">
        <v>8</v>
      </c>
      <c r="L33" s="32"/>
      <c r="M33" s="98">
        <f t="shared" si="0"/>
        <v>16.666666666666668</v>
      </c>
      <c r="N33" s="99"/>
      <c r="O33" s="1"/>
      <c r="P33" s="1"/>
    </row>
    <row r="34" spans="1:16" ht="29.25" customHeight="1" x14ac:dyDescent="0.3">
      <c r="A34" s="1"/>
      <c r="B34" s="82"/>
      <c r="C34" s="121"/>
      <c r="D34" s="83"/>
      <c r="E34" s="39" t="s">
        <v>63</v>
      </c>
      <c r="F34" s="40"/>
      <c r="G34" s="41"/>
      <c r="H34" s="31">
        <v>48</v>
      </c>
      <c r="I34" s="33"/>
      <c r="J34" s="32"/>
      <c r="K34" s="31">
        <v>2</v>
      </c>
      <c r="L34" s="32"/>
      <c r="M34" s="98">
        <f t="shared" si="0"/>
        <v>4.166666666666667</v>
      </c>
      <c r="N34" s="99"/>
      <c r="O34" s="1"/>
      <c r="P34" s="1"/>
    </row>
    <row r="35" spans="1:16" ht="29.25" customHeight="1" x14ac:dyDescent="0.3">
      <c r="A35" s="1"/>
      <c r="B35" s="102" t="s">
        <v>15</v>
      </c>
      <c r="C35" s="103"/>
      <c r="D35" s="104"/>
      <c r="E35" s="39"/>
      <c r="F35" s="40"/>
      <c r="G35" s="41"/>
      <c r="H35" s="105">
        <f>H31+H32+H33+H34</f>
        <v>284</v>
      </c>
      <c r="I35" s="106"/>
      <c r="J35" s="107"/>
      <c r="K35" s="105">
        <f>K31+K32+K33+K34</f>
        <v>39</v>
      </c>
      <c r="L35" s="107"/>
      <c r="M35" s="115">
        <f t="shared" si="0"/>
        <v>13.732394366197184</v>
      </c>
      <c r="N35" s="116"/>
      <c r="O35" s="1"/>
      <c r="P35" s="1"/>
    </row>
    <row r="36" spans="1:16" ht="18.75" x14ac:dyDescent="0.3">
      <c r="A36" s="1"/>
      <c r="B36" s="105" t="s">
        <v>77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7"/>
      <c r="O36" s="1"/>
      <c r="P36" s="1"/>
    </row>
    <row r="37" spans="1:16" ht="18.75" x14ac:dyDescent="0.3">
      <c r="A37" s="1"/>
      <c r="B37" s="85" t="s">
        <v>33</v>
      </c>
      <c r="C37" s="117"/>
      <c r="D37" s="86"/>
      <c r="E37" s="31" t="s">
        <v>78</v>
      </c>
      <c r="F37" s="33"/>
      <c r="G37" s="32"/>
      <c r="H37" s="31">
        <v>5</v>
      </c>
      <c r="I37" s="33"/>
      <c r="J37" s="32"/>
      <c r="K37" s="31">
        <v>2</v>
      </c>
      <c r="L37" s="32"/>
      <c r="M37" s="98">
        <f>K37*100/H37</f>
        <v>40</v>
      </c>
      <c r="N37" s="99"/>
      <c r="O37" s="1"/>
      <c r="P37" s="1"/>
    </row>
    <row r="38" spans="1:16" ht="18.75" x14ac:dyDescent="0.3">
      <c r="A38" s="1"/>
      <c r="B38" s="89"/>
      <c r="C38" s="118"/>
      <c r="D38" s="90"/>
      <c r="E38" s="31" t="s">
        <v>109</v>
      </c>
      <c r="F38" s="33"/>
      <c r="G38" s="32"/>
      <c r="H38" s="31">
        <v>18</v>
      </c>
      <c r="I38" s="33"/>
      <c r="J38" s="32"/>
      <c r="K38" s="31">
        <v>1</v>
      </c>
      <c r="L38" s="32"/>
      <c r="M38" s="98">
        <f>K38*100/H38</f>
        <v>5.5555555555555554</v>
      </c>
      <c r="N38" s="99"/>
      <c r="O38" s="1"/>
      <c r="P38" s="1"/>
    </row>
    <row r="39" spans="1:16" ht="18.75" x14ac:dyDescent="0.3">
      <c r="A39" s="1"/>
      <c r="B39" s="31" t="s">
        <v>34</v>
      </c>
      <c r="C39" s="33"/>
      <c r="D39" s="32"/>
      <c r="E39" s="31" t="s">
        <v>78</v>
      </c>
      <c r="F39" s="33"/>
      <c r="G39" s="32"/>
      <c r="H39" s="31">
        <v>5</v>
      </c>
      <c r="I39" s="33"/>
      <c r="J39" s="32"/>
      <c r="K39" s="31">
        <v>2</v>
      </c>
      <c r="L39" s="32"/>
      <c r="M39" s="98">
        <f>K39*100/H39</f>
        <v>40</v>
      </c>
      <c r="N39" s="99"/>
      <c r="O39" s="1"/>
      <c r="P39" s="1"/>
    </row>
    <row r="40" spans="1:16" ht="18.75" x14ac:dyDescent="0.3">
      <c r="A40" s="1"/>
      <c r="B40" s="102" t="s">
        <v>15</v>
      </c>
      <c r="C40" s="103"/>
      <c r="D40" s="104"/>
      <c r="E40" s="39"/>
      <c r="F40" s="40"/>
      <c r="G40" s="41"/>
      <c r="H40" s="105">
        <f>H37+H38+H39</f>
        <v>28</v>
      </c>
      <c r="I40" s="106"/>
      <c r="J40" s="107"/>
      <c r="K40" s="105">
        <f>K37+K38+K39</f>
        <v>5</v>
      </c>
      <c r="L40" s="107"/>
      <c r="M40" s="115">
        <f t="shared" ref="M40" si="1">K40*100/H40</f>
        <v>17.857142857142858</v>
      </c>
      <c r="N40" s="116"/>
      <c r="O40" s="1"/>
      <c r="P40" s="1"/>
    </row>
    <row r="41" spans="1:16" ht="37.5" customHeight="1" x14ac:dyDescent="0.3">
      <c r="A41" s="1"/>
      <c r="B41" s="102" t="s">
        <v>16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4"/>
      <c r="O41" s="1"/>
      <c r="P41" s="1"/>
    </row>
    <row r="42" spans="1:16" ht="37.5" customHeight="1" x14ac:dyDescent="0.3">
      <c r="A42" s="1"/>
      <c r="B42" s="92" t="s">
        <v>80</v>
      </c>
      <c r="C42" s="100"/>
      <c r="D42" s="93"/>
      <c r="E42" s="92" t="s">
        <v>18</v>
      </c>
      <c r="F42" s="100"/>
      <c r="G42" s="93"/>
      <c r="H42" s="92">
        <v>2</v>
      </c>
      <c r="I42" s="100"/>
      <c r="J42" s="93"/>
      <c r="K42" s="92">
        <v>1</v>
      </c>
      <c r="L42" s="93"/>
      <c r="M42" s="98">
        <f>K42*100/H42</f>
        <v>50</v>
      </c>
      <c r="N42" s="99"/>
      <c r="O42" s="1"/>
      <c r="P42" s="1"/>
    </row>
    <row r="43" spans="1:16" ht="37.5" customHeight="1" x14ac:dyDescent="0.3">
      <c r="A43" s="1"/>
      <c r="B43" s="39" t="s">
        <v>17</v>
      </c>
      <c r="C43" s="40"/>
      <c r="D43" s="41"/>
      <c r="E43" s="39" t="s">
        <v>79</v>
      </c>
      <c r="F43" s="40"/>
      <c r="G43" s="41"/>
      <c r="H43" s="39">
        <v>55</v>
      </c>
      <c r="I43" s="40"/>
      <c r="J43" s="41"/>
      <c r="K43" s="39">
        <v>1</v>
      </c>
      <c r="L43" s="41"/>
      <c r="M43" s="98">
        <f>K43*100/H43</f>
        <v>1.8181818181818181</v>
      </c>
      <c r="N43" s="99"/>
      <c r="O43" s="1"/>
      <c r="P43" s="1"/>
    </row>
    <row r="44" spans="1:16" ht="37.5" customHeight="1" x14ac:dyDescent="0.3">
      <c r="A44" s="1"/>
      <c r="B44" s="102" t="s">
        <v>15</v>
      </c>
      <c r="C44" s="103"/>
      <c r="D44" s="104"/>
      <c r="E44" s="39"/>
      <c r="F44" s="40"/>
      <c r="G44" s="41"/>
      <c r="H44" s="105">
        <f>H43+H42</f>
        <v>57</v>
      </c>
      <c r="I44" s="106"/>
      <c r="J44" s="107"/>
      <c r="K44" s="105">
        <f>K42+K43</f>
        <v>2</v>
      </c>
      <c r="L44" s="107"/>
      <c r="M44" s="115">
        <f t="shared" ref="M44:M45" si="2">K44*100/H44</f>
        <v>3.5087719298245612</v>
      </c>
      <c r="N44" s="116"/>
      <c r="O44" s="1"/>
      <c r="P44" s="1"/>
    </row>
    <row r="45" spans="1:16" ht="21.75" customHeight="1" x14ac:dyDescent="0.3">
      <c r="A45" s="1"/>
      <c r="B45" s="105" t="s">
        <v>22</v>
      </c>
      <c r="C45" s="106"/>
      <c r="D45" s="107"/>
      <c r="E45" s="105"/>
      <c r="F45" s="106"/>
      <c r="G45" s="107"/>
      <c r="H45" s="105">
        <f>H26+H29+H35+H40+H44</f>
        <v>823</v>
      </c>
      <c r="I45" s="106"/>
      <c r="J45" s="107"/>
      <c r="K45" s="105">
        <f>K26+K29+K35+K40+K44</f>
        <v>70</v>
      </c>
      <c r="L45" s="107"/>
      <c r="M45" s="115">
        <f t="shared" si="2"/>
        <v>8.5054678007290399</v>
      </c>
      <c r="N45" s="116"/>
      <c r="O45" s="1"/>
      <c r="P45" s="1"/>
    </row>
    <row r="46" spans="1:16" ht="18.75" x14ac:dyDescent="0.3">
      <c r="A46" s="1"/>
      <c r="B46" s="15"/>
      <c r="C46" s="15"/>
      <c r="D46" s="15"/>
      <c r="E46" s="16"/>
      <c r="F46" s="16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8.75" x14ac:dyDescent="0.3">
      <c r="A47" s="1"/>
      <c r="B47" s="15"/>
      <c r="C47" s="15"/>
      <c r="D47" s="15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8.75" x14ac:dyDescent="0.3">
      <c r="A48" s="1"/>
      <c r="B48" s="134" t="s">
        <v>131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"/>
      <c r="P48" s="1"/>
    </row>
    <row r="49" spans="1:16" ht="18.75" x14ac:dyDescent="0.3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"/>
      <c r="P49" s="1"/>
    </row>
    <row r="50" spans="1:16" ht="18.75" x14ac:dyDescent="0.3">
      <c r="A50" s="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"/>
      <c r="P50" s="1"/>
    </row>
    <row r="51" spans="1:16" ht="18.75" x14ac:dyDescent="0.3">
      <c r="A51" s="1"/>
      <c r="B51" s="109" t="s">
        <v>133</v>
      </c>
      <c r="C51" s="109"/>
      <c r="D51" s="109"/>
      <c r="E51" s="109"/>
      <c r="F51" s="109"/>
      <c r="G51" s="109"/>
      <c r="H51" s="109" t="s">
        <v>132</v>
      </c>
      <c r="I51" s="109"/>
      <c r="J51" s="109"/>
      <c r="K51" s="109"/>
      <c r="L51" s="109"/>
      <c r="M51" s="109"/>
      <c r="N51" s="109"/>
      <c r="O51" s="1"/>
      <c r="P51" s="1"/>
    </row>
    <row r="52" spans="1:16" ht="18.75" x14ac:dyDescent="0.3">
      <c r="A52" s="1"/>
      <c r="B52" s="109" t="s">
        <v>23</v>
      </c>
      <c r="C52" s="109"/>
      <c r="D52" s="109"/>
      <c r="E52" s="109" t="s">
        <v>24</v>
      </c>
      <c r="F52" s="109"/>
      <c r="G52" s="109"/>
      <c r="H52" s="109" t="s">
        <v>23</v>
      </c>
      <c r="I52" s="109"/>
      <c r="J52" s="109"/>
      <c r="K52" s="109"/>
      <c r="L52" s="109" t="s">
        <v>24</v>
      </c>
      <c r="M52" s="109"/>
      <c r="N52" s="109"/>
      <c r="O52" s="1"/>
      <c r="P52" s="1"/>
    </row>
    <row r="53" spans="1:16" ht="18.75" x14ac:dyDescent="0.3">
      <c r="A53" s="1"/>
      <c r="B53" s="109" t="s">
        <v>25</v>
      </c>
      <c r="C53" s="109"/>
      <c r="D53" s="109"/>
      <c r="E53" s="101">
        <v>76</v>
      </c>
      <c r="F53" s="57"/>
      <c r="G53" s="58"/>
      <c r="H53" s="109" t="s">
        <v>25</v>
      </c>
      <c r="I53" s="109"/>
      <c r="J53" s="109"/>
      <c r="K53" s="109"/>
      <c r="L53" s="109">
        <v>70</v>
      </c>
      <c r="M53" s="109"/>
      <c r="N53" s="109"/>
      <c r="O53" s="1"/>
      <c r="P53" s="1"/>
    </row>
    <row r="54" spans="1:16" ht="18.75" customHeight="1" x14ac:dyDescent="0.3">
      <c r="A54" s="1"/>
      <c r="B54" s="101" t="s">
        <v>60</v>
      </c>
      <c r="C54" s="57"/>
      <c r="D54" s="58"/>
      <c r="E54" s="101" t="s">
        <v>140</v>
      </c>
      <c r="F54" s="57"/>
      <c r="G54" s="58"/>
      <c r="H54" s="101" t="s">
        <v>60</v>
      </c>
      <c r="I54" s="57"/>
      <c r="J54" s="57"/>
      <c r="K54" s="58"/>
      <c r="L54" s="101" t="s">
        <v>145</v>
      </c>
      <c r="M54" s="57"/>
      <c r="N54" s="58"/>
      <c r="O54" s="1"/>
      <c r="P54" s="1"/>
    </row>
    <row r="55" spans="1:16" ht="18.75" x14ac:dyDescent="0.3">
      <c r="A55" s="1"/>
      <c r="B55" s="56" t="s">
        <v>61</v>
      </c>
      <c r="C55" s="63"/>
      <c r="D55" s="64"/>
      <c r="E55" s="56">
        <v>1</v>
      </c>
      <c r="F55" s="63"/>
      <c r="G55" s="64"/>
      <c r="H55" s="56" t="s">
        <v>61</v>
      </c>
      <c r="I55" s="63"/>
      <c r="J55" s="63"/>
      <c r="K55" s="64"/>
      <c r="L55" s="110">
        <v>1</v>
      </c>
      <c r="M55" s="111"/>
      <c r="N55" s="112"/>
      <c r="O55" s="1"/>
      <c r="P55" s="1"/>
    </row>
    <row r="56" spans="1:16" ht="18.75" customHeight="1" x14ac:dyDescent="0.3">
      <c r="A56" s="1"/>
      <c r="B56" s="56" t="s">
        <v>54</v>
      </c>
      <c r="C56" s="63"/>
      <c r="D56" s="64"/>
      <c r="E56" s="56">
        <v>4</v>
      </c>
      <c r="F56" s="63"/>
      <c r="G56" s="64"/>
      <c r="H56" s="56" t="s">
        <v>54</v>
      </c>
      <c r="I56" s="63"/>
      <c r="J56" s="63"/>
      <c r="K56" s="64"/>
      <c r="L56" s="110">
        <v>0</v>
      </c>
      <c r="M56" s="111"/>
      <c r="N56" s="112"/>
      <c r="O56" s="1"/>
      <c r="P56" s="1"/>
    </row>
    <row r="57" spans="1:16" ht="18.75" customHeight="1" x14ac:dyDescent="0.3">
      <c r="A57" s="1"/>
      <c r="B57" s="56" t="s">
        <v>73</v>
      </c>
      <c r="C57" s="63"/>
      <c r="D57" s="64"/>
      <c r="E57" s="56">
        <v>1</v>
      </c>
      <c r="F57" s="63"/>
      <c r="G57" s="64"/>
      <c r="H57" s="56" t="s">
        <v>73</v>
      </c>
      <c r="I57" s="63"/>
      <c r="J57" s="63"/>
      <c r="K57" s="64"/>
      <c r="L57" s="110">
        <v>0</v>
      </c>
      <c r="M57" s="111"/>
      <c r="N57" s="112"/>
      <c r="O57" s="1"/>
      <c r="P57" s="1"/>
    </row>
    <row r="58" spans="1:16" ht="18.75" customHeight="1" x14ac:dyDescent="0.3">
      <c r="A58" s="1"/>
      <c r="B58" s="56" t="s">
        <v>59</v>
      </c>
      <c r="C58" s="63"/>
      <c r="D58" s="64"/>
      <c r="E58" s="56">
        <v>11</v>
      </c>
      <c r="F58" s="63"/>
      <c r="G58" s="64"/>
      <c r="H58" s="56" t="s">
        <v>59</v>
      </c>
      <c r="I58" s="63"/>
      <c r="J58" s="63"/>
      <c r="K58" s="64"/>
      <c r="L58" s="110">
        <v>7</v>
      </c>
      <c r="M58" s="111"/>
      <c r="N58" s="112"/>
      <c r="O58" s="1"/>
      <c r="P58" s="1"/>
    </row>
    <row r="59" spans="1:16" ht="18.75" x14ac:dyDescent="0.3">
      <c r="A59" s="1"/>
      <c r="B59" s="56" t="s">
        <v>72</v>
      </c>
      <c r="C59" s="63"/>
      <c r="D59" s="64"/>
      <c r="E59" s="56">
        <v>2</v>
      </c>
      <c r="F59" s="63"/>
      <c r="G59" s="64"/>
      <c r="H59" s="56" t="s">
        <v>72</v>
      </c>
      <c r="I59" s="63"/>
      <c r="J59" s="63"/>
      <c r="K59" s="64"/>
      <c r="L59" s="110">
        <v>2</v>
      </c>
      <c r="M59" s="111"/>
      <c r="N59" s="112"/>
      <c r="O59" s="1"/>
      <c r="P59" s="1"/>
    </row>
    <row r="60" spans="1:16" ht="18.75" x14ac:dyDescent="0.3">
      <c r="A60" s="1"/>
      <c r="B60" s="56" t="s">
        <v>71</v>
      </c>
      <c r="C60" s="63"/>
      <c r="D60" s="64"/>
      <c r="E60" s="56">
        <v>3</v>
      </c>
      <c r="F60" s="63"/>
      <c r="G60" s="64"/>
      <c r="H60" s="56" t="s">
        <v>71</v>
      </c>
      <c r="I60" s="63"/>
      <c r="J60" s="63"/>
      <c r="K60" s="64"/>
      <c r="L60" s="110">
        <v>0</v>
      </c>
      <c r="M60" s="111"/>
      <c r="N60" s="112"/>
      <c r="O60" s="1"/>
      <c r="P60" s="1"/>
    </row>
    <row r="61" spans="1:16" ht="18.75" x14ac:dyDescent="0.3">
      <c r="A61" s="1"/>
      <c r="B61" s="56" t="s">
        <v>75</v>
      </c>
      <c r="C61" s="63"/>
      <c r="D61" s="64"/>
      <c r="E61" s="56">
        <v>1</v>
      </c>
      <c r="F61" s="63"/>
      <c r="G61" s="64"/>
      <c r="H61" s="56" t="s">
        <v>75</v>
      </c>
      <c r="I61" s="63"/>
      <c r="J61" s="63"/>
      <c r="K61" s="64"/>
      <c r="L61" s="110">
        <v>1</v>
      </c>
      <c r="M61" s="111"/>
      <c r="N61" s="112"/>
      <c r="O61" s="1"/>
      <c r="P61" s="1"/>
    </row>
    <row r="62" spans="1:16" ht="18.75" x14ac:dyDescent="0.3">
      <c r="A62" s="1"/>
      <c r="B62" s="56" t="s">
        <v>107</v>
      </c>
      <c r="C62" s="63"/>
      <c r="D62" s="64"/>
      <c r="E62" s="56">
        <v>0</v>
      </c>
      <c r="F62" s="63"/>
      <c r="G62" s="64"/>
      <c r="H62" s="56" t="s">
        <v>107</v>
      </c>
      <c r="I62" s="63"/>
      <c r="J62" s="63"/>
      <c r="K62" s="64"/>
      <c r="L62" s="56">
        <v>1</v>
      </c>
      <c r="M62" s="63"/>
      <c r="N62" s="64"/>
      <c r="O62" s="1"/>
      <c r="P62" s="1"/>
    </row>
    <row r="63" spans="1:16" ht="18.75" x14ac:dyDescent="0.3">
      <c r="A63" s="1"/>
      <c r="B63" s="56" t="s">
        <v>108</v>
      </c>
      <c r="C63" s="63"/>
      <c r="D63" s="64"/>
      <c r="E63" s="56">
        <v>0</v>
      </c>
      <c r="F63" s="63"/>
      <c r="G63" s="64"/>
      <c r="H63" s="56" t="s">
        <v>108</v>
      </c>
      <c r="I63" s="63"/>
      <c r="J63" s="63"/>
      <c r="K63" s="64"/>
      <c r="L63" s="56">
        <v>1</v>
      </c>
      <c r="M63" s="63"/>
      <c r="N63" s="64"/>
      <c r="O63" s="1"/>
      <c r="P63" s="1"/>
    </row>
    <row r="64" spans="1:16" ht="18.75" x14ac:dyDescent="0.3">
      <c r="A64" s="1"/>
      <c r="B64" s="56" t="s">
        <v>56</v>
      </c>
      <c r="C64" s="63"/>
      <c r="D64" s="64"/>
      <c r="E64" s="56">
        <v>1</v>
      </c>
      <c r="F64" s="63"/>
      <c r="G64" s="64"/>
      <c r="H64" s="56" t="s">
        <v>56</v>
      </c>
      <c r="I64" s="63"/>
      <c r="J64" s="63"/>
      <c r="K64" s="64"/>
      <c r="L64" s="110">
        <v>0</v>
      </c>
      <c r="M64" s="111"/>
      <c r="N64" s="112"/>
      <c r="O64" s="1"/>
      <c r="P64" s="1"/>
    </row>
    <row r="65" spans="1:16" ht="32.25" customHeight="1" x14ac:dyDescent="0.3">
      <c r="A65" s="1"/>
      <c r="B65" s="101" t="s">
        <v>20</v>
      </c>
      <c r="C65" s="57"/>
      <c r="D65" s="58"/>
      <c r="E65" s="101" t="s">
        <v>141</v>
      </c>
      <c r="F65" s="57"/>
      <c r="G65" s="58"/>
      <c r="H65" s="101" t="s">
        <v>20</v>
      </c>
      <c r="I65" s="57"/>
      <c r="J65" s="57"/>
      <c r="K65" s="58"/>
      <c r="L65" s="101" t="s">
        <v>146</v>
      </c>
      <c r="M65" s="57"/>
      <c r="N65" s="58"/>
      <c r="O65" s="1"/>
      <c r="P65" s="1"/>
    </row>
    <row r="66" spans="1:16" ht="36.75" customHeight="1" x14ac:dyDescent="0.35">
      <c r="A66" s="1"/>
      <c r="B66" s="56" t="s">
        <v>62</v>
      </c>
      <c r="C66" s="123"/>
      <c r="D66" s="124"/>
      <c r="E66" s="56">
        <v>7</v>
      </c>
      <c r="F66" s="63"/>
      <c r="G66" s="64"/>
      <c r="H66" s="126" t="s">
        <v>62</v>
      </c>
      <c r="I66" s="127"/>
      <c r="J66" s="127"/>
      <c r="K66" s="128"/>
      <c r="L66" s="56">
        <v>11</v>
      </c>
      <c r="M66" s="63"/>
      <c r="N66" s="64"/>
      <c r="O66" s="1"/>
      <c r="P66" s="1"/>
    </row>
    <row r="67" spans="1:16" ht="36.75" customHeight="1" x14ac:dyDescent="0.3">
      <c r="A67" s="1"/>
      <c r="B67" s="56" t="s">
        <v>58</v>
      </c>
      <c r="C67" s="63"/>
      <c r="D67" s="64"/>
      <c r="E67" s="56">
        <v>6</v>
      </c>
      <c r="F67" s="63"/>
      <c r="G67" s="64"/>
      <c r="H67" s="126" t="s">
        <v>58</v>
      </c>
      <c r="I67" s="127"/>
      <c r="J67" s="127"/>
      <c r="K67" s="128"/>
      <c r="L67" s="56">
        <v>8</v>
      </c>
      <c r="M67" s="63"/>
      <c r="N67" s="64"/>
      <c r="O67" s="1"/>
      <c r="P67" s="1"/>
    </row>
    <row r="68" spans="1:16" ht="36.75" customHeight="1" x14ac:dyDescent="0.3">
      <c r="A68" s="1"/>
      <c r="B68" s="56" t="s">
        <v>63</v>
      </c>
      <c r="C68" s="63"/>
      <c r="D68" s="64"/>
      <c r="E68" s="56">
        <v>0</v>
      </c>
      <c r="F68" s="63"/>
      <c r="G68" s="64"/>
      <c r="H68" s="126" t="s">
        <v>63</v>
      </c>
      <c r="I68" s="127"/>
      <c r="J68" s="127"/>
      <c r="K68" s="128"/>
      <c r="L68" s="56">
        <v>2</v>
      </c>
      <c r="M68" s="63"/>
      <c r="N68" s="64"/>
      <c r="O68" s="1"/>
      <c r="P68" s="1"/>
    </row>
    <row r="69" spans="1:16" ht="18.75" customHeight="1" x14ac:dyDescent="0.3">
      <c r="A69" s="1"/>
      <c r="B69" s="56" t="s">
        <v>21</v>
      </c>
      <c r="C69" s="63"/>
      <c r="D69" s="64"/>
      <c r="E69" s="56">
        <v>17</v>
      </c>
      <c r="F69" s="63"/>
      <c r="G69" s="64"/>
      <c r="H69" s="126" t="s">
        <v>21</v>
      </c>
      <c r="I69" s="127"/>
      <c r="J69" s="127"/>
      <c r="K69" s="128"/>
      <c r="L69" s="56">
        <v>18</v>
      </c>
      <c r="M69" s="63"/>
      <c r="N69" s="64"/>
      <c r="O69" s="1"/>
      <c r="P69" s="1"/>
    </row>
    <row r="70" spans="1:16" ht="39" customHeight="1" x14ac:dyDescent="0.3">
      <c r="A70" s="1"/>
      <c r="B70" s="101" t="s">
        <v>64</v>
      </c>
      <c r="C70" s="63"/>
      <c r="D70" s="64"/>
      <c r="E70" s="101" t="s">
        <v>142</v>
      </c>
      <c r="F70" s="57"/>
      <c r="G70" s="58"/>
      <c r="H70" s="101" t="s">
        <v>64</v>
      </c>
      <c r="I70" s="57"/>
      <c r="J70" s="57"/>
      <c r="K70" s="58"/>
      <c r="L70" s="101" t="s">
        <v>147</v>
      </c>
      <c r="M70" s="63"/>
      <c r="N70" s="64"/>
      <c r="O70" s="1"/>
      <c r="P70" s="1"/>
    </row>
    <row r="71" spans="1:16" ht="39" customHeight="1" x14ac:dyDescent="0.3">
      <c r="A71" s="1"/>
      <c r="B71" s="56" t="s">
        <v>65</v>
      </c>
      <c r="C71" s="63"/>
      <c r="D71" s="64"/>
      <c r="E71" s="56">
        <v>17</v>
      </c>
      <c r="F71" s="63"/>
      <c r="G71" s="64"/>
      <c r="H71" s="126" t="s">
        <v>65</v>
      </c>
      <c r="I71" s="127"/>
      <c r="J71" s="127"/>
      <c r="K71" s="128"/>
      <c r="L71" s="56">
        <v>11</v>
      </c>
      <c r="M71" s="63"/>
      <c r="N71" s="64"/>
      <c r="O71" s="1"/>
      <c r="P71" s="1"/>
    </row>
    <row r="72" spans="1:16" ht="39" customHeight="1" x14ac:dyDescent="0.3">
      <c r="A72" s="1"/>
      <c r="B72" s="114" t="s">
        <v>76</v>
      </c>
      <c r="C72" s="59"/>
      <c r="D72" s="59"/>
      <c r="E72" s="56">
        <v>1</v>
      </c>
      <c r="F72" s="63"/>
      <c r="G72" s="64"/>
      <c r="H72" s="125" t="s">
        <v>76</v>
      </c>
      <c r="I72" s="125"/>
      <c r="J72" s="125"/>
      <c r="K72" s="125"/>
      <c r="L72" s="114">
        <v>0</v>
      </c>
      <c r="M72" s="114"/>
      <c r="N72" s="114"/>
      <c r="O72" s="1"/>
      <c r="P72" s="1"/>
    </row>
    <row r="73" spans="1:16" ht="18.75" customHeight="1" x14ac:dyDescent="0.3">
      <c r="A73" s="1"/>
      <c r="B73" s="109" t="s">
        <v>16</v>
      </c>
      <c r="C73" s="109"/>
      <c r="D73" s="109"/>
      <c r="E73" s="101" t="s">
        <v>143</v>
      </c>
      <c r="F73" s="57"/>
      <c r="G73" s="58"/>
      <c r="H73" s="109" t="s">
        <v>16</v>
      </c>
      <c r="I73" s="109"/>
      <c r="J73" s="109"/>
      <c r="K73" s="109"/>
      <c r="L73" s="109" t="s">
        <v>148</v>
      </c>
      <c r="M73" s="109"/>
      <c r="N73" s="109"/>
      <c r="O73" s="1"/>
      <c r="P73" s="1"/>
    </row>
    <row r="74" spans="1:16" ht="18.75" customHeight="1" x14ac:dyDescent="0.3">
      <c r="A74" s="1"/>
      <c r="B74" s="71" t="s">
        <v>79</v>
      </c>
      <c r="C74" s="72"/>
      <c r="D74" s="73"/>
      <c r="E74" s="71">
        <v>0</v>
      </c>
      <c r="F74" s="72"/>
      <c r="G74" s="73"/>
      <c r="H74" s="71" t="s">
        <v>79</v>
      </c>
      <c r="I74" s="72"/>
      <c r="J74" s="72"/>
      <c r="K74" s="73"/>
      <c r="L74" s="71">
        <v>1</v>
      </c>
      <c r="M74" s="72"/>
      <c r="N74" s="73"/>
      <c r="O74" s="1"/>
      <c r="P74" s="1"/>
    </row>
    <row r="75" spans="1:16" ht="18.75" x14ac:dyDescent="0.3">
      <c r="A75" s="1"/>
      <c r="B75" s="59" t="s">
        <v>18</v>
      </c>
      <c r="C75" s="59"/>
      <c r="D75" s="59"/>
      <c r="E75" s="59">
        <v>1</v>
      </c>
      <c r="F75" s="59"/>
      <c r="G75" s="59"/>
      <c r="H75" s="141" t="s">
        <v>18</v>
      </c>
      <c r="I75" s="141"/>
      <c r="J75" s="141"/>
      <c r="K75" s="141"/>
      <c r="L75" s="59">
        <v>1</v>
      </c>
      <c r="M75" s="59"/>
      <c r="N75" s="59"/>
      <c r="O75" s="1"/>
      <c r="P75" s="1"/>
    </row>
    <row r="76" spans="1:16" ht="40.5" customHeight="1" x14ac:dyDescent="0.3">
      <c r="A76" s="1"/>
      <c r="B76" s="101" t="s">
        <v>66</v>
      </c>
      <c r="C76" s="57"/>
      <c r="D76" s="58"/>
      <c r="E76" s="101" t="s">
        <v>144</v>
      </c>
      <c r="F76" s="57"/>
      <c r="G76" s="58"/>
      <c r="H76" s="101" t="s">
        <v>66</v>
      </c>
      <c r="I76" s="57"/>
      <c r="J76" s="57"/>
      <c r="K76" s="58"/>
      <c r="L76" s="101" t="s">
        <v>149</v>
      </c>
      <c r="M76" s="57"/>
      <c r="N76" s="58"/>
      <c r="O76" s="1"/>
      <c r="P76" s="1"/>
    </row>
    <row r="77" spans="1:16" ht="24.75" customHeight="1" x14ac:dyDescent="0.3">
      <c r="A77" s="1"/>
      <c r="B77" s="56" t="s">
        <v>78</v>
      </c>
      <c r="C77" s="57"/>
      <c r="D77" s="58"/>
      <c r="E77" s="56">
        <v>0</v>
      </c>
      <c r="F77" s="63"/>
      <c r="G77" s="64"/>
      <c r="H77" s="56" t="s">
        <v>78</v>
      </c>
      <c r="I77" s="63"/>
      <c r="J77" s="63"/>
      <c r="K77" s="64"/>
      <c r="L77" s="56">
        <v>4</v>
      </c>
      <c r="M77" s="63"/>
      <c r="N77" s="64"/>
      <c r="O77" s="1"/>
      <c r="P77" s="1"/>
    </row>
    <row r="78" spans="1:16" ht="18.75" x14ac:dyDescent="0.3">
      <c r="A78" s="1"/>
      <c r="B78" s="56" t="s">
        <v>109</v>
      </c>
      <c r="C78" s="57"/>
      <c r="D78" s="58"/>
      <c r="E78" s="59">
        <v>3</v>
      </c>
      <c r="F78" s="59"/>
      <c r="G78" s="59"/>
      <c r="H78" s="60" t="s">
        <v>109</v>
      </c>
      <c r="I78" s="61"/>
      <c r="J78" s="61"/>
      <c r="K78" s="62"/>
      <c r="L78" s="56">
        <v>1</v>
      </c>
      <c r="M78" s="63"/>
      <c r="N78" s="64"/>
      <c r="O78" s="1"/>
      <c r="P78" s="1"/>
    </row>
    <row r="79" spans="1:16" ht="45.75" customHeight="1" x14ac:dyDescent="0.3">
      <c r="A79" s="1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"/>
      <c r="P79" s="1"/>
    </row>
    <row r="80" spans="1:16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8.75" x14ac:dyDescent="0.3">
      <c r="A81" s="1"/>
      <c r="B81" s="133" t="s">
        <v>26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</row>
    <row r="82" spans="1:16" ht="18.75" x14ac:dyDescent="0.3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56.25" x14ac:dyDescent="0.3">
      <c r="A83" s="1"/>
      <c r="B83" s="6" t="s">
        <v>27</v>
      </c>
      <c r="C83" s="143" t="s">
        <v>134</v>
      </c>
      <c r="D83" s="144"/>
      <c r="E83" s="144"/>
      <c r="F83" s="144"/>
      <c r="G83" s="144"/>
      <c r="H83" s="144"/>
      <c r="I83" s="145"/>
      <c r="J83" s="143" t="s">
        <v>135</v>
      </c>
      <c r="K83" s="144"/>
      <c r="L83" s="144"/>
      <c r="M83" s="144"/>
      <c r="N83" s="144"/>
      <c r="O83" s="144"/>
      <c r="P83" s="145"/>
    </row>
    <row r="84" spans="1:16" ht="60" customHeight="1" x14ac:dyDescent="0.3">
      <c r="A84" s="1"/>
      <c r="B84" s="139"/>
      <c r="C84" s="139" t="s">
        <v>28</v>
      </c>
      <c r="D84" s="139" t="s">
        <v>2</v>
      </c>
      <c r="E84" s="139" t="s">
        <v>6</v>
      </c>
      <c r="F84" s="139" t="s">
        <v>3</v>
      </c>
      <c r="G84" s="53" t="s">
        <v>29</v>
      </c>
      <c r="H84" s="55"/>
      <c r="I84" s="139" t="s">
        <v>32</v>
      </c>
      <c r="J84" s="139" t="s">
        <v>28</v>
      </c>
      <c r="K84" s="139" t="s">
        <v>2</v>
      </c>
      <c r="L84" s="139" t="s">
        <v>6</v>
      </c>
      <c r="M84" s="139" t="s">
        <v>3</v>
      </c>
      <c r="N84" s="53" t="s">
        <v>29</v>
      </c>
      <c r="O84" s="55"/>
      <c r="P84" s="139" t="s">
        <v>32</v>
      </c>
    </row>
    <row r="85" spans="1:16" ht="75" x14ac:dyDescent="0.3">
      <c r="A85" s="1"/>
      <c r="B85" s="140"/>
      <c r="C85" s="140"/>
      <c r="D85" s="140"/>
      <c r="E85" s="140"/>
      <c r="F85" s="140"/>
      <c r="G85" s="6" t="s">
        <v>30</v>
      </c>
      <c r="H85" s="6" t="s">
        <v>31</v>
      </c>
      <c r="I85" s="140"/>
      <c r="J85" s="140"/>
      <c r="K85" s="140"/>
      <c r="L85" s="140"/>
      <c r="M85" s="140"/>
      <c r="N85" s="6" t="s">
        <v>30</v>
      </c>
      <c r="O85" s="6" t="s">
        <v>31</v>
      </c>
      <c r="P85" s="140"/>
    </row>
    <row r="86" spans="1:16" ht="18.75" x14ac:dyDescent="0.3">
      <c r="A86" s="1"/>
      <c r="B86" s="6" t="s">
        <v>0</v>
      </c>
      <c r="C86" s="6">
        <v>1164</v>
      </c>
      <c r="D86" s="6">
        <v>5052</v>
      </c>
      <c r="E86" s="6">
        <v>64</v>
      </c>
      <c r="F86" s="6">
        <v>76</v>
      </c>
      <c r="G86" s="13">
        <f t="shared" ref="G86:H91" si="3">E86*100/C86</f>
        <v>5.4982817869415808</v>
      </c>
      <c r="H86" s="12">
        <v>1.5</v>
      </c>
      <c r="I86" s="7"/>
      <c r="J86" s="6">
        <v>998</v>
      </c>
      <c r="K86" s="6">
        <v>4669</v>
      </c>
      <c r="L86" s="6">
        <v>47</v>
      </c>
      <c r="M86" s="6">
        <v>70</v>
      </c>
      <c r="N86" s="13">
        <f t="shared" ref="N86:O91" si="4">L86*100/J86</f>
        <v>4.7094188376753507</v>
      </c>
      <c r="O86" s="13">
        <f t="shared" si="4"/>
        <v>1.4992503748125936</v>
      </c>
      <c r="P86" s="7"/>
    </row>
    <row r="87" spans="1:16" ht="93.75" x14ac:dyDescent="0.3">
      <c r="A87" s="1"/>
      <c r="B87" s="3" t="s">
        <v>33</v>
      </c>
      <c r="C87" s="3">
        <v>83</v>
      </c>
      <c r="D87" s="3">
        <v>416</v>
      </c>
      <c r="E87" s="3">
        <v>1</v>
      </c>
      <c r="F87" s="3">
        <v>1</v>
      </c>
      <c r="G87" s="14">
        <f t="shared" si="3"/>
        <v>1.2048192771084338</v>
      </c>
      <c r="H87" s="14">
        <f t="shared" si="3"/>
        <v>0.24038461538461539</v>
      </c>
      <c r="I87" s="2" t="s">
        <v>150</v>
      </c>
      <c r="J87" s="3">
        <v>65</v>
      </c>
      <c r="K87" s="3">
        <v>341</v>
      </c>
      <c r="L87" s="3">
        <v>4</v>
      </c>
      <c r="M87" s="3">
        <v>4</v>
      </c>
      <c r="N87" s="14">
        <f t="shared" si="4"/>
        <v>6.1538461538461542</v>
      </c>
      <c r="O87" s="14">
        <f t="shared" si="4"/>
        <v>1.1730205278592376</v>
      </c>
      <c r="P87" s="18" t="s">
        <v>112</v>
      </c>
    </row>
    <row r="88" spans="1:16" ht="37.5" x14ac:dyDescent="0.3">
      <c r="A88" s="1"/>
      <c r="B88" s="3" t="s">
        <v>34</v>
      </c>
      <c r="C88" s="3">
        <v>100</v>
      </c>
      <c r="D88" s="3">
        <v>526</v>
      </c>
      <c r="E88" s="3">
        <v>0</v>
      </c>
      <c r="F88" s="3">
        <v>0</v>
      </c>
      <c r="G88" s="14">
        <f t="shared" si="3"/>
        <v>0</v>
      </c>
      <c r="H88" s="14">
        <f t="shared" si="3"/>
        <v>0</v>
      </c>
      <c r="I88" s="2" t="s">
        <v>39</v>
      </c>
      <c r="J88" s="3">
        <v>93</v>
      </c>
      <c r="K88" s="3">
        <v>503</v>
      </c>
      <c r="L88" s="3">
        <v>2</v>
      </c>
      <c r="M88" s="3">
        <v>2</v>
      </c>
      <c r="N88" s="14">
        <f t="shared" si="4"/>
        <v>2.150537634408602</v>
      </c>
      <c r="O88" s="14">
        <f t="shared" si="4"/>
        <v>0.39761431411530818</v>
      </c>
      <c r="P88" s="18" t="s">
        <v>81</v>
      </c>
    </row>
    <row r="89" spans="1:16" ht="112.5" x14ac:dyDescent="0.3">
      <c r="A89" s="1"/>
      <c r="B89" s="3" t="s">
        <v>35</v>
      </c>
      <c r="C89" s="3">
        <v>116</v>
      </c>
      <c r="D89" s="3">
        <v>586</v>
      </c>
      <c r="E89" s="3">
        <v>8</v>
      </c>
      <c r="F89" s="3">
        <v>8</v>
      </c>
      <c r="G89" s="14">
        <f t="shared" si="3"/>
        <v>6.8965517241379306</v>
      </c>
      <c r="H89" s="14">
        <f t="shared" si="3"/>
        <v>1.3651877133105803</v>
      </c>
      <c r="I89" s="2" t="s">
        <v>151</v>
      </c>
      <c r="J89" s="3">
        <v>95</v>
      </c>
      <c r="K89" s="3">
        <v>502</v>
      </c>
      <c r="L89" s="3">
        <v>2</v>
      </c>
      <c r="M89" s="3">
        <v>2</v>
      </c>
      <c r="N89" s="14">
        <f t="shared" si="4"/>
        <v>2.1052631578947367</v>
      </c>
      <c r="O89" s="14">
        <f t="shared" si="4"/>
        <v>0.39840637450199201</v>
      </c>
      <c r="P89" s="2" t="s">
        <v>155</v>
      </c>
    </row>
    <row r="90" spans="1:16" ht="37.5" x14ac:dyDescent="0.3">
      <c r="A90" s="1"/>
      <c r="B90" s="3" t="s">
        <v>36</v>
      </c>
      <c r="C90" s="3">
        <v>4</v>
      </c>
      <c r="D90" s="3">
        <v>20</v>
      </c>
      <c r="E90" s="3">
        <v>0</v>
      </c>
      <c r="F90" s="3">
        <v>0</v>
      </c>
      <c r="G90" s="14">
        <f t="shared" si="3"/>
        <v>0</v>
      </c>
      <c r="H90" s="14">
        <f t="shared" si="3"/>
        <v>0</v>
      </c>
      <c r="I90" s="2" t="s">
        <v>39</v>
      </c>
      <c r="J90" s="3">
        <v>0</v>
      </c>
      <c r="K90" s="3">
        <v>0</v>
      </c>
      <c r="L90" s="3">
        <v>0</v>
      </c>
      <c r="M90" s="3">
        <v>0</v>
      </c>
      <c r="N90" s="14">
        <f>IFERROR(L90*100/J90,0)</f>
        <v>0</v>
      </c>
      <c r="O90" s="14">
        <f>IFERROR(M90*100/K90,0)</f>
        <v>0</v>
      </c>
      <c r="P90" s="2" t="s">
        <v>39</v>
      </c>
    </row>
    <row r="91" spans="1:16" ht="37.5" x14ac:dyDescent="0.3">
      <c r="A91" s="1"/>
      <c r="B91" s="3" t="s">
        <v>37</v>
      </c>
      <c r="C91" s="3">
        <v>3</v>
      </c>
      <c r="D91" s="3">
        <v>15</v>
      </c>
      <c r="E91" s="3">
        <v>0</v>
      </c>
      <c r="F91" s="3">
        <v>0</v>
      </c>
      <c r="G91" s="14">
        <f t="shared" si="3"/>
        <v>0</v>
      </c>
      <c r="H91" s="14">
        <f t="shared" si="3"/>
        <v>0</v>
      </c>
      <c r="I91" s="2" t="s">
        <v>39</v>
      </c>
      <c r="J91" s="3">
        <v>1</v>
      </c>
      <c r="K91" s="3">
        <v>5</v>
      </c>
      <c r="L91" s="3">
        <v>0</v>
      </c>
      <c r="M91" s="3">
        <v>0</v>
      </c>
      <c r="N91" s="14">
        <f t="shared" si="4"/>
        <v>0</v>
      </c>
      <c r="O91" s="14">
        <f t="shared" si="4"/>
        <v>0</v>
      </c>
      <c r="P91" s="2" t="s">
        <v>39</v>
      </c>
    </row>
    <row r="92" spans="1:16" ht="35.25" customHeight="1" x14ac:dyDescent="0.3">
      <c r="A92" s="1"/>
      <c r="B92" s="3" t="s">
        <v>38</v>
      </c>
      <c r="C92" s="3">
        <v>3</v>
      </c>
      <c r="D92" s="3">
        <v>16</v>
      </c>
      <c r="E92" s="3">
        <v>0</v>
      </c>
      <c r="F92" s="3">
        <v>0</v>
      </c>
      <c r="G92" s="14">
        <f>IFERROR(E92*100/C92,0)</f>
        <v>0</v>
      </c>
      <c r="H92" s="14">
        <f>IFERROR(F92*100/D92,0)</f>
        <v>0</v>
      </c>
      <c r="I92" s="2" t="s">
        <v>39</v>
      </c>
      <c r="J92" s="3">
        <v>3</v>
      </c>
      <c r="K92" s="3">
        <v>15</v>
      </c>
      <c r="L92" s="3">
        <v>0</v>
      </c>
      <c r="M92" s="3">
        <v>0</v>
      </c>
      <c r="N92" s="14">
        <f>IFERROR(L92*100/J92,0)</f>
        <v>0</v>
      </c>
      <c r="O92" s="14">
        <f>IFERROR(M92*100/K92,0)</f>
        <v>0</v>
      </c>
      <c r="P92" s="2" t="s">
        <v>39</v>
      </c>
    </row>
    <row r="93" spans="1:16" ht="213.75" customHeight="1" x14ac:dyDescent="0.3">
      <c r="A93" s="1"/>
      <c r="B93" s="3" t="s">
        <v>19</v>
      </c>
      <c r="C93" s="3">
        <v>190</v>
      </c>
      <c r="D93" s="3">
        <v>747</v>
      </c>
      <c r="E93" s="3">
        <v>27</v>
      </c>
      <c r="F93" s="3">
        <v>28</v>
      </c>
      <c r="G93" s="14">
        <f t="shared" ref="G93:H96" si="5">IFERROR(E93*100/C93,0)</f>
        <v>14.210526315789474</v>
      </c>
      <c r="H93" s="14">
        <f t="shared" si="5"/>
        <v>3.7483266398929049</v>
      </c>
      <c r="I93" s="2" t="s">
        <v>152</v>
      </c>
      <c r="J93" s="3">
        <v>182</v>
      </c>
      <c r="K93" s="3">
        <v>808</v>
      </c>
      <c r="L93" s="3">
        <v>16</v>
      </c>
      <c r="M93" s="3">
        <v>17</v>
      </c>
      <c r="N93" s="14">
        <f t="shared" ref="N93:N107" si="6">IFERROR(L93*100/J93,0)</f>
        <v>8.791208791208792</v>
      </c>
      <c r="O93" s="14">
        <f t="shared" ref="O93:O107" si="7">IFERROR(M93*100/K93,0)</f>
        <v>2.1039603960396041</v>
      </c>
      <c r="P93" s="19" t="s">
        <v>110</v>
      </c>
    </row>
    <row r="94" spans="1:16" ht="93.75" x14ac:dyDescent="0.3">
      <c r="A94" s="1"/>
      <c r="B94" s="3" t="s">
        <v>40</v>
      </c>
      <c r="C94" s="3">
        <v>25</v>
      </c>
      <c r="D94" s="3">
        <v>100</v>
      </c>
      <c r="E94" s="3">
        <v>0</v>
      </c>
      <c r="F94" s="3">
        <v>0</v>
      </c>
      <c r="G94" s="14">
        <f t="shared" si="5"/>
        <v>0</v>
      </c>
      <c r="H94" s="14">
        <f t="shared" si="5"/>
        <v>0</v>
      </c>
      <c r="I94" s="2" t="s">
        <v>39</v>
      </c>
      <c r="J94" s="3">
        <v>7</v>
      </c>
      <c r="K94" s="3">
        <v>34</v>
      </c>
      <c r="L94" s="3">
        <v>0</v>
      </c>
      <c r="M94" s="3">
        <v>0</v>
      </c>
      <c r="N94" s="14">
        <f t="shared" si="6"/>
        <v>0</v>
      </c>
      <c r="O94" s="14">
        <f t="shared" si="7"/>
        <v>0</v>
      </c>
      <c r="P94" s="2" t="s">
        <v>39</v>
      </c>
    </row>
    <row r="95" spans="1:16" ht="75" x14ac:dyDescent="0.3">
      <c r="A95" s="1"/>
      <c r="B95" s="3" t="s">
        <v>41</v>
      </c>
      <c r="C95" s="3">
        <v>25</v>
      </c>
      <c r="D95" s="3">
        <v>76</v>
      </c>
      <c r="E95" s="3">
        <v>0</v>
      </c>
      <c r="F95" s="3">
        <v>0</v>
      </c>
      <c r="G95" s="14">
        <f t="shared" si="5"/>
        <v>0</v>
      </c>
      <c r="H95" s="14">
        <f t="shared" si="5"/>
        <v>0</v>
      </c>
      <c r="I95" s="2" t="s">
        <v>39</v>
      </c>
      <c r="J95" s="3">
        <v>21</v>
      </c>
      <c r="K95" s="3">
        <v>110</v>
      </c>
      <c r="L95" s="3">
        <v>0</v>
      </c>
      <c r="M95" s="3">
        <v>0</v>
      </c>
      <c r="N95" s="14">
        <f t="shared" si="6"/>
        <v>0</v>
      </c>
      <c r="O95" s="14">
        <f t="shared" si="7"/>
        <v>0</v>
      </c>
      <c r="P95" s="2" t="s">
        <v>39</v>
      </c>
    </row>
    <row r="96" spans="1:16" ht="37.5" x14ac:dyDescent="0.3">
      <c r="A96" s="1"/>
      <c r="B96" s="3" t="s">
        <v>42</v>
      </c>
      <c r="C96" s="3">
        <v>52</v>
      </c>
      <c r="D96" s="3">
        <v>155</v>
      </c>
      <c r="E96" s="3">
        <v>1</v>
      </c>
      <c r="F96" s="3">
        <v>1</v>
      </c>
      <c r="G96" s="14">
        <f t="shared" si="5"/>
        <v>1.9230769230769231</v>
      </c>
      <c r="H96" s="14">
        <f t="shared" si="5"/>
        <v>0.64516129032258063</v>
      </c>
      <c r="I96" s="2" t="s">
        <v>46</v>
      </c>
      <c r="J96" s="3">
        <v>68</v>
      </c>
      <c r="K96" s="3">
        <v>201</v>
      </c>
      <c r="L96" s="3">
        <v>0</v>
      </c>
      <c r="M96" s="3">
        <v>0</v>
      </c>
      <c r="N96" s="14">
        <f t="shared" ref="N96:N97" si="8">IFERROR(L96*100/J96,0)</f>
        <v>0</v>
      </c>
      <c r="O96" s="14">
        <f t="shared" ref="O96:O97" si="9">IFERROR(M96*100/K96,0)</f>
        <v>0</v>
      </c>
      <c r="P96" s="2" t="s">
        <v>39</v>
      </c>
    </row>
    <row r="97" spans="1:16" ht="56.25" x14ac:dyDescent="0.3">
      <c r="A97" s="1"/>
      <c r="B97" s="3" t="s">
        <v>82</v>
      </c>
      <c r="C97" s="3">
        <v>0</v>
      </c>
      <c r="D97" s="3">
        <v>0</v>
      </c>
      <c r="E97" s="3">
        <v>0</v>
      </c>
      <c r="F97" s="3">
        <v>0</v>
      </c>
      <c r="G97" s="14">
        <f>IFERROR(E97*100/C97,0)</f>
        <v>0</v>
      </c>
      <c r="H97" s="14">
        <f>IFERROR(F97*100/D97,0)</f>
        <v>0</v>
      </c>
      <c r="I97" s="2" t="s">
        <v>39</v>
      </c>
      <c r="J97" s="3">
        <v>2</v>
      </c>
      <c r="K97" s="3">
        <v>8</v>
      </c>
      <c r="L97" s="3">
        <v>1</v>
      </c>
      <c r="M97" s="3">
        <v>1</v>
      </c>
      <c r="N97" s="14">
        <f t="shared" si="8"/>
        <v>50</v>
      </c>
      <c r="O97" s="14">
        <f t="shared" si="9"/>
        <v>12.5</v>
      </c>
      <c r="P97" s="2" t="s">
        <v>83</v>
      </c>
    </row>
    <row r="98" spans="1:16" ht="75" x14ac:dyDescent="0.3">
      <c r="A98" s="1"/>
      <c r="B98" s="3" t="s">
        <v>43</v>
      </c>
      <c r="C98" s="3">
        <v>23</v>
      </c>
      <c r="D98" s="3">
        <v>63</v>
      </c>
      <c r="E98" s="3">
        <v>0</v>
      </c>
      <c r="F98" s="3">
        <v>0</v>
      </c>
      <c r="G98" s="14">
        <f t="shared" ref="G98:H100" si="10">IFERROR(E98*100/C98,0)</f>
        <v>0</v>
      </c>
      <c r="H98" s="14">
        <f t="shared" si="10"/>
        <v>0</v>
      </c>
      <c r="I98" s="2" t="s">
        <v>39</v>
      </c>
      <c r="J98" s="3">
        <v>15</v>
      </c>
      <c r="K98" s="3">
        <v>42</v>
      </c>
      <c r="L98" s="3">
        <v>0</v>
      </c>
      <c r="M98" s="3">
        <v>0</v>
      </c>
      <c r="N98" s="14">
        <f t="shared" si="6"/>
        <v>0</v>
      </c>
      <c r="O98" s="14">
        <f t="shared" si="7"/>
        <v>0</v>
      </c>
      <c r="P98" s="2" t="s">
        <v>39</v>
      </c>
    </row>
    <row r="99" spans="1:16" ht="93.75" x14ac:dyDescent="0.3">
      <c r="A99" s="1"/>
      <c r="B99" s="3" t="s">
        <v>44</v>
      </c>
      <c r="C99" s="3">
        <v>1</v>
      </c>
      <c r="D99" s="3">
        <v>5</v>
      </c>
      <c r="E99" s="3">
        <v>0</v>
      </c>
      <c r="F99" s="3">
        <v>0</v>
      </c>
      <c r="G99" s="14">
        <f t="shared" si="10"/>
        <v>0</v>
      </c>
      <c r="H99" s="14">
        <f t="shared" si="10"/>
        <v>0</v>
      </c>
      <c r="I99" s="2" t="s">
        <v>39</v>
      </c>
      <c r="J99" s="3">
        <v>2</v>
      </c>
      <c r="K99" s="3">
        <v>9</v>
      </c>
      <c r="L99" s="3">
        <v>0</v>
      </c>
      <c r="M99" s="3">
        <v>0</v>
      </c>
      <c r="N99" s="14">
        <f t="shared" si="6"/>
        <v>0</v>
      </c>
      <c r="O99" s="14">
        <f t="shared" si="7"/>
        <v>0</v>
      </c>
      <c r="P99" s="2" t="s">
        <v>39</v>
      </c>
    </row>
    <row r="100" spans="1:16" ht="112.5" x14ac:dyDescent="0.3">
      <c r="A100" s="1"/>
      <c r="B100" s="3" t="s">
        <v>45</v>
      </c>
      <c r="C100" s="3">
        <v>2</v>
      </c>
      <c r="D100" s="3">
        <v>8</v>
      </c>
      <c r="E100" s="3">
        <v>0</v>
      </c>
      <c r="F100" s="3">
        <v>0</v>
      </c>
      <c r="G100" s="14">
        <f t="shared" si="10"/>
        <v>0</v>
      </c>
      <c r="H100" s="14">
        <f t="shared" si="10"/>
        <v>0</v>
      </c>
      <c r="I100" s="2" t="s">
        <v>39</v>
      </c>
      <c r="J100" s="3">
        <v>2</v>
      </c>
      <c r="K100" s="3">
        <v>7</v>
      </c>
      <c r="L100" s="3">
        <v>0</v>
      </c>
      <c r="M100" s="3">
        <v>0</v>
      </c>
      <c r="N100" s="14">
        <f t="shared" si="6"/>
        <v>0</v>
      </c>
      <c r="O100" s="14">
        <f t="shared" si="7"/>
        <v>0</v>
      </c>
      <c r="P100" s="2" t="s">
        <v>39</v>
      </c>
    </row>
    <row r="101" spans="1:16" ht="75" x14ac:dyDescent="0.3">
      <c r="A101" s="1"/>
      <c r="B101" s="3" t="s">
        <v>84</v>
      </c>
      <c r="C101" s="3">
        <v>0</v>
      </c>
      <c r="D101" s="3">
        <v>0</v>
      </c>
      <c r="E101" s="3">
        <v>0</v>
      </c>
      <c r="F101" s="3">
        <v>0</v>
      </c>
      <c r="G101" s="14">
        <f>IFERROR(E101*100/C101,0)</f>
        <v>0</v>
      </c>
      <c r="H101" s="14">
        <f>IFERROR(F101*100/D101,0)</f>
        <v>0</v>
      </c>
      <c r="I101" s="2" t="s">
        <v>39</v>
      </c>
      <c r="J101" s="3">
        <v>1</v>
      </c>
      <c r="K101" s="3">
        <v>4</v>
      </c>
      <c r="L101" s="3">
        <v>0</v>
      </c>
      <c r="M101" s="3">
        <v>0</v>
      </c>
      <c r="N101" s="14">
        <f t="shared" si="6"/>
        <v>0</v>
      </c>
      <c r="O101" s="14">
        <f t="shared" si="7"/>
        <v>0</v>
      </c>
      <c r="P101" s="2" t="s">
        <v>39</v>
      </c>
    </row>
    <row r="102" spans="1:16" ht="18.75" x14ac:dyDescent="0.3">
      <c r="A102" s="1"/>
      <c r="B102" s="3" t="s">
        <v>13</v>
      </c>
      <c r="C102" s="3">
        <v>80</v>
      </c>
      <c r="D102" s="3">
        <v>407</v>
      </c>
      <c r="E102" s="3">
        <v>0</v>
      </c>
      <c r="F102" s="3">
        <v>0</v>
      </c>
      <c r="G102" s="14">
        <f t="shared" ref="G102:H107" si="11">IFERROR(E102*100/C102,0)</f>
        <v>0</v>
      </c>
      <c r="H102" s="14">
        <f t="shared" si="11"/>
        <v>0</v>
      </c>
      <c r="I102" s="2" t="s">
        <v>39</v>
      </c>
      <c r="J102" s="3">
        <v>65</v>
      </c>
      <c r="K102" s="3">
        <v>329</v>
      </c>
      <c r="L102" s="3">
        <v>0</v>
      </c>
      <c r="M102" s="3">
        <v>0</v>
      </c>
      <c r="N102" s="14">
        <f t="shared" si="6"/>
        <v>0</v>
      </c>
      <c r="O102" s="14">
        <f t="shared" si="7"/>
        <v>0</v>
      </c>
      <c r="P102" s="2" t="s">
        <v>39</v>
      </c>
    </row>
    <row r="103" spans="1:16" ht="253.5" customHeight="1" x14ac:dyDescent="0.3">
      <c r="A103" s="1"/>
      <c r="B103" s="3" t="s">
        <v>12</v>
      </c>
      <c r="C103" s="3">
        <v>258</v>
      </c>
      <c r="D103" s="3">
        <v>1315</v>
      </c>
      <c r="E103" s="3">
        <v>24</v>
      </c>
      <c r="F103" s="3">
        <v>35</v>
      </c>
      <c r="G103" s="14">
        <f t="shared" si="11"/>
        <v>9.3023255813953494</v>
      </c>
      <c r="H103" s="14">
        <f t="shared" si="11"/>
        <v>2.661596958174905</v>
      </c>
      <c r="I103" s="2" t="s">
        <v>153</v>
      </c>
      <c r="J103" s="3">
        <v>196</v>
      </c>
      <c r="K103" s="3">
        <v>1023</v>
      </c>
      <c r="L103" s="3">
        <v>18</v>
      </c>
      <c r="M103" s="3">
        <v>40</v>
      </c>
      <c r="N103" s="14">
        <f t="shared" si="6"/>
        <v>9.183673469387756</v>
      </c>
      <c r="O103" s="14">
        <f t="shared" si="7"/>
        <v>3.9100684261974585</v>
      </c>
      <c r="P103" s="2" t="s">
        <v>111</v>
      </c>
    </row>
    <row r="104" spans="1:16" ht="57" customHeight="1" x14ac:dyDescent="0.3">
      <c r="A104" s="1"/>
      <c r="B104" s="3" t="s">
        <v>156</v>
      </c>
      <c r="C104" s="3">
        <v>0</v>
      </c>
      <c r="D104" s="3">
        <v>0</v>
      </c>
      <c r="E104" s="3">
        <v>0</v>
      </c>
      <c r="F104" s="3">
        <v>0</v>
      </c>
      <c r="G104" s="14">
        <f>IFERROR(E104*100/C104,0)</f>
        <v>0</v>
      </c>
      <c r="H104" s="14">
        <f>IFERROR(F104*100/D104,0)</f>
        <v>0</v>
      </c>
      <c r="I104" s="2" t="s">
        <v>39</v>
      </c>
      <c r="J104" s="3">
        <v>1</v>
      </c>
      <c r="K104" s="3">
        <v>2</v>
      </c>
      <c r="L104" s="3">
        <v>0</v>
      </c>
      <c r="M104" s="3">
        <v>0</v>
      </c>
      <c r="N104" s="14">
        <f t="shared" si="6"/>
        <v>0</v>
      </c>
      <c r="O104" s="14">
        <f t="shared" si="7"/>
        <v>0</v>
      </c>
      <c r="P104" s="2" t="s">
        <v>39</v>
      </c>
    </row>
    <row r="105" spans="1:16" ht="18.75" x14ac:dyDescent="0.3">
      <c r="A105" s="1"/>
      <c r="B105" s="3" t="s">
        <v>47</v>
      </c>
      <c r="C105" s="3">
        <v>10</v>
      </c>
      <c r="D105" s="3">
        <v>47</v>
      </c>
      <c r="E105" s="3">
        <v>1</v>
      </c>
      <c r="F105" s="3">
        <v>1</v>
      </c>
      <c r="G105" s="14">
        <f t="shared" si="11"/>
        <v>10</v>
      </c>
      <c r="H105" s="14">
        <f t="shared" si="11"/>
        <v>2.1276595744680851</v>
      </c>
      <c r="I105" s="2" t="s">
        <v>70</v>
      </c>
      <c r="J105" s="3">
        <v>7</v>
      </c>
      <c r="K105" s="3">
        <v>37</v>
      </c>
      <c r="L105" s="3">
        <v>0</v>
      </c>
      <c r="M105" s="3">
        <v>0</v>
      </c>
      <c r="N105" s="14">
        <f t="shared" ref="N105" si="12">IFERROR(L105*100/J105,0)</f>
        <v>0</v>
      </c>
      <c r="O105" s="14">
        <f t="shared" ref="O105" si="13">IFERROR(M105*100/K105,0)</f>
        <v>0</v>
      </c>
      <c r="P105" s="2" t="s">
        <v>39</v>
      </c>
    </row>
    <row r="106" spans="1:16" ht="37.5" x14ac:dyDescent="0.3">
      <c r="A106" s="1"/>
      <c r="B106" s="3" t="s">
        <v>14</v>
      </c>
      <c r="C106" s="3">
        <v>42</v>
      </c>
      <c r="D106" s="3">
        <v>216</v>
      </c>
      <c r="E106" s="3">
        <v>2</v>
      </c>
      <c r="F106" s="3">
        <v>2</v>
      </c>
      <c r="G106" s="14">
        <f t="shared" si="11"/>
        <v>4.7619047619047619</v>
      </c>
      <c r="H106" s="14">
        <f t="shared" si="11"/>
        <v>0.92592592592592593</v>
      </c>
      <c r="I106" s="2" t="s">
        <v>154</v>
      </c>
      <c r="J106" s="3">
        <v>74</v>
      </c>
      <c r="K106" s="3">
        <v>389</v>
      </c>
      <c r="L106" s="3">
        <v>3</v>
      </c>
      <c r="M106" s="3">
        <v>3</v>
      </c>
      <c r="N106" s="14">
        <f t="shared" si="6"/>
        <v>4.0540540540540544</v>
      </c>
      <c r="O106" s="14">
        <f t="shared" si="7"/>
        <v>0.77120822622107965</v>
      </c>
      <c r="P106" s="2" t="s">
        <v>85</v>
      </c>
    </row>
    <row r="107" spans="1:16" ht="37.5" x14ac:dyDescent="0.3">
      <c r="A107" s="1"/>
      <c r="B107" s="3" t="s">
        <v>17</v>
      </c>
      <c r="C107" s="3">
        <v>147</v>
      </c>
      <c r="D107" s="3">
        <v>334</v>
      </c>
      <c r="E107" s="3">
        <v>0</v>
      </c>
      <c r="F107" s="3">
        <v>0</v>
      </c>
      <c r="G107" s="14">
        <f t="shared" si="11"/>
        <v>0</v>
      </c>
      <c r="H107" s="14">
        <f t="shared" si="11"/>
        <v>0</v>
      </c>
      <c r="I107" s="2" t="s">
        <v>39</v>
      </c>
      <c r="J107" s="3">
        <v>98</v>
      </c>
      <c r="K107" s="3">
        <v>300</v>
      </c>
      <c r="L107" s="3">
        <v>1</v>
      </c>
      <c r="M107" s="3">
        <v>1</v>
      </c>
      <c r="N107" s="14">
        <f t="shared" si="6"/>
        <v>1.0204081632653061</v>
      </c>
      <c r="O107" s="14">
        <f t="shared" si="7"/>
        <v>0.33333333333333331</v>
      </c>
      <c r="P107" s="2" t="s">
        <v>106</v>
      </c>
    </row>
    <row r="108" spans="1:16" ht="18.75" x14ac:dyDescent="0.3">
      <c r="A108" s="1"/>
      <c r="B108" s="8"/>
      <c r="C108" s="8"/>
      <c r="D108" s="8"/>
      <c r="E108" s="8"/>
      <c r="F108" s="8"/>
      <c r="G108" s="9"/>
      <c r="H108" s="9"/>
      <c r="I108" s="8"/>
      <c r="J108" s="8"/>
      <c r="K108" s="8"/>
      <c r="L108" s="8"/>
      <c r="M108" s="8"/>
      <c r="N108" s="9"/>
      <c r="O108" s="9"/>
      <c r="P108" s="8"/>
    </row>
    <row r="109" spans="1:16" ht="18.75" x14ac:dyDescent="0.3">
      <c r="A109" s="1"/>
      <c r="B109" s="8"/>
      <c r="C109" s="8"/>
      <c r="D109" s="8"/>
      <c r="E109" s="8"/>
      <c r="F109" s="8"/>
      <c r="G109" s="9"/>
      <c r="H109" s="9"/>
      <c r="I109" s="8"/>
      <c r="J109" s="8"/>
      <c r="K109" s="8"/>
      <c r="L109" s="8"/>
      <c r="M109" s="8"/>
      <c r="N109" s="9"/>
      <c r="O109" s="9"/>
      <c r="P109" s="8"/>
    </row>
    <row r="110" spans="1:16" ht="15" customHeight="1" x14ac:dyDescent="0.3">
      <c r="A110" s="1"/>
      <c r="B110" s="149" t="s">
        <v>48</v>
      </c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8"/>
    </row>
    <row r="111" spans="1:16" ht="40.5" customHeight="1" x14ac:dyDescent="0.3">
      <c r="A111" s="1"/>
      <c r="B111" s="147" t="s">
        <v>7</v>
      </c>
      <c r="C111" s="147"/>
      <c r="D111" s="147" t="s">
        <v>23</v>
      </c>
      <c r="E111" s="147"/>
      <c r="F111" s="147"/>
      <c r="G111" s="148" t="s">
        <v>9</v>
      </c>
      <c r="H111" s="148"/>
      <c r="I111" s="147" t="s">
        <v>51</v>
      </c>
      <c r="J111" s="147"/>
      <c r="K111" s="147" t="s">
        <v>49</v>
      </c>
      <c r="L111" s="147"/>
      <c r="M111" s="147" t="s">
        <v>50</v>
      </c>
      <c r="N111" s="147"/>
      <c r="O111" s="147"/>
      <c r="P111" s="8"/>
    </row>
    <row r="112" spans="1:16" ht="40.5" customHeight="1" x14ac:dyDescent="0.3">
      <c r="A112" s="1"/>
      <c r="B112" s="65" t="s">
        <v>33</v>
      </c>
      <c r="C112" s="66"/>
      <c r="D112" s="74" t="s">
        <v>107</v>
      </c>
      <c r="E112" s="91"/>
      <c r="F112" s="75"/>
      <c r="G112" s="146">
        <v>20</v>
      </c>
      <c r="H112" s="146"/>
      <c r="I112" s="146">
        <v>1</v>
      </c>
      <c r="J112" s="146"/>
      <c r="K112" s="94">
        <f t="shared" ref="K112" si="14">I112*100/G112</f>
        <v>5</v>
      </c>
      <c r="L112" s="94"/>
      <c r="M112" s="95" t="s">
        <v>52</v>
      </c>
      <c r="N112" s="95"/>
      <c r="O112" s="95"/>
      <c r="P112" s="8"/>
    </row>
    <row r="113" spans="1:16" ht="40.5" customHeight="1" x14ac:dyDescent="0.3">
      <c r="A113" s="1"/>
      <c r="B113" s="67"/>
      <c r="C113" s="68"/>
      <c r="D113" s="74" t="s">
        <v>113</v>
      </c>
      <c r="E113" s="91"/>
      <c r="F113" s="75"/>
      <c r="G113" s="146">
        <v>18</v>
      </c>
      <c r="H113" s="146"/>
      <c r="I113" s="146">
        <v>1</v>
      </c>
      <c r="J113" s="146"/>
      <c r="K113" s="94">
        <f t="shared" ref="K113" si="15">I113*100/G113</f>
        <v>5.5555555555555554</v>
      </c>
      <c r="L113" s="94"/>
      <c r="M113" s="95" t="s">
        <v>52</v>
      </c>
      <c r="N113" s="95"/>
      <c r="O113" s="95"/>
      <c r="P113" s="8"/>
    </row>
    <row r="114" spans="1:16" ht="40.5" customHeight="1" x14ac:dyDescent="0.3">
      <c r="A114" s="1"/>
      <c r="B114" s="69"/>
      <c r="C114" s="70"/>
      <c r="D114" s="95" t="s">
        <v>78</v>
      </c>
      <c r="E114" s="95"/>
      <c r="F114" s="95"/>
      <c r="G114" s="146">
        <v>5</v>
      </c>
      <c r="H114" s="146"/>
      <c r="I114" s="146">
        <v>2</v>
      </c>
      <c r="J114" s="146"/>
      <c r="K114" s="94">
        <f t="shared" ref="K114:K127" si="16">I114*100/G114</f>
        <v>40</v>
      </c>
      <c r="L114" s="94"/>
      <c r="M114" s="95" t="s">
        <v>86</v>
      </c>
      <c r="N114" s="95"/>
      <c r="O114" s="95"/>
      <c r="P114" s="8"/>
    </row>
    <row r="115" spans="1:16" ht="38.25" customHeight="1" x14ac:dyDescent="0.3">
      <c r="A115" s="1"/>
      <c r="B115" s="74" t="s">
        <v>34</v>
      </c>
      <c r="C115" s="75"/>
      <c r="D115" s="74" t="s">
        <v>78</v>
      </c>
      <c r="E115" s="91"/>
      <c r="F115" s="75"/>
      <c r="G115" s="92">
        <v>5</v>
      </c>
      <c r="H115" s="93"/>
      <c r="I115" s="92">
        <v>2</v>
      </c>
      <c r="J115" s="93"/>
      <c r="K115" s="94">
        <f t="shared" si="16"/>
        <v>40</v>
      </c>
      <c r="L115" s="94"/>
      <c r="M115" s="95" t="s">
        <v>86</v>
      </c>
      <c r="N115" s="95"/>
      <c r="O115" s="95"/>
      <c r="P115" s="8"/>
    </row>
    <row r="116" spans="1:16" ht="38.25" customHeight="1" x14ac:dyDescent="0.3">
      <c r="A116" s="1"/>
      <c r="B116" s="74" t="s">
        <v>35</v>
      </c>
      <c r="C116" s="75"/>
      <c r="D116" s="74" t="s">
        <v>59</v>
      </c>
      <c r="E116" s="91"/>
      <c r="F116" s="75"/>
      <c r="G116" s="92">
        <v>34</v>
      </c>
      <c r="H116" s="93"/>
      <c r="I116" s="92">
        <v>1</v>
      </c>
      <c r="J116" s="93"/>
      <c r="K116" s="94">
        <f t="shared" ref="K116" si="17">I116*100/G116</f>
        <v>2.9411764705882355</v>
      </c>
      <c r="L116" s="94"/>
      <c r="M116" s="95" t="s">
        <v>86</v>
      </c>
      <c r="N116" s="95"/>
      <c r="O116" s="95"/>
      <c r="P116" s="8"/>
    </row>
    <row r="117" spans="1:16" ht="57.75" customHeight="1" x14ac:dyDescent="0.3">
      <c r="A117" s="1"/>
      <c r="B117" s="85" t="s">
        <v>19</v>
      </c>
      <c r="C117" s="86"/>
      <c r="D117" s="113" t="s">
        <v>87</v>
      </c>
      <c r="E117" s="113"/>
      <c r="F117" s="113"/>
      <c r="G117" s="113">
        <v>139</v>
      </c>
      <c r="H117" s="113"/>
      <c r="I117" s="113">
        <v>11</v>
      </c>
      <c r="J117" s="113"/>
      <c r="K117" s="94">
        <f t="shared" si="16"/>
        <v>7.9136690647482011</v>
      </c>
      <c r="L117" s="94"/>
      <c r="M117" s="108" t="s">
        <v>114</v>
      </c>
      <c r="N117" s="113"/>
      <c r="O117" s="113"/>
      <c r="P117" s="1"/>
    </row>
    <row r="118" spans="1:16" ht="38.25" customHeight="1" x14ac:dyDescent="0.3">
      <c r="A118" s="1"/>
      <c r="B118" s="87"/>
      <c r="C118" s="88"/>
      <c r="D118" s="31" t="s">
        <v>72</v>
      </c>
      <c r="E118" s="33"/>
      <c r="F118" s="32"/>
      <c r="G118" s="31">
        <v>58</v>
      </c>
      <c r="H118" s="32"/>
      <c r="I118" s="31">
        <v>2</v>
      </c>
      <c r="J118" s="32"/>
      <c r="K118" s="76">
        <f t="shared" ref="K118" si="18">I118*100/G118</f>
        <v>3.4482758620689653</v>
      </c>
      <c r="L118" s="77"/>
      <c r="M118" s="39" t="s">
        <v>115</v>
      </c>
      <c r="N118" s="40"/>
      <c r="O118" s="41"/>
      <c r="P118" s="1"/>
    </row>
    <row r="119" spans="1:16" ht="38.25" customHeight="1" x14ac:dyDescent="0.3">
      <c r="A119" s="1"/>
      <c r="B119" s="87"/>
      <c r="C119" s="88"/>
      <c r="D119" s="31" t="s">
        <v>59</v>
      </c>
      <c r="E119" s="33"/>
      <c r="F119" s="32"/>
      <c r="G119" s="31">
        <v>20</v>
      </c>
      <c r="H119" s="32"/>
      <c r="I119" s="31">
        <v>2</v>
      </c>
      <c r="J119" s="32"/>
      <c r="K119" s="76">
        <f t="shared" ref="K119" si="19">I119*100/G119</f>
        <v>10</v>
      </c>
      <c r="L119" s="77"/>
      <c r="M119" s="39" t="s">
        <v>116</v>
      </c>
      <c r="N119" s="40"/>
      <c r="O119" s="41"/>
      <c r="P119" s="1"/>
    </row>
    <row r="120" spans="1:16" ht="29.25" customHeight="1" x14ac:dyDescent="0.3">
      <c r="A120" s="1"/>
      <c r="B120" s="87"/>
      <c r="C120" s="88"/>
      <c r="D120" s="31" t="s">
        <v>75</v>
      </c>
      <c r="E120" s="33"/>
      <c r="F120" s="32"/>
      <c r="G120" s="31">
        <v>49</v>
      </c>
      <c r="H120" s="32"/>
      <c r="I120" s="31">
        <v>1</v>
      </c>
      <c r="J120" s="32"/>
      <c r="K120" s="76">
        <f t="shared" ref="K120" si="20">I120*100/G120</f>
        <v>2.0408163265306123</v>
      </c>
      <c r="L120" s="77"/>
      <c r="M120" s="39" t="s">
        <v>52</v>
      </c>
      <c r="N120" s="40"/>
      <c r="O120" s="41"/>
      <c r="P120" s="1"/>
    </row>
    <row r="121" spans="1:16" ht="39.75" customHeight="1" x14ac:dyDescent="0.3">
      <c r="A121" s="1"/>
      <c r="B121" s="89"/>
      <c r="C121" s="90"/>
      <c r="D121" s="39" t="s">
        <v>61</v>
      </c>
      <c r="E121" s="40"/>
      <c r="F121" s="41"/>
      <c r="G121" s="31">
        <v>83</v>
      </c>
      <c r="H121" s="32"/>
      <c r="I121" s="31">
        <v>1</v>
      </c>
      <c r="J121" s="32"/>
      <c r="K121" s="94">
        <f t="shared" si="16"/>
        <v>1.2048192771084338</v>
      </c>
      <c r="L121" s="94"/>
      <c r="M121" s="31" t="s">
        <v>88</v>
      </c>
      <c r="N121" s="33"/>
      <c r="O121" s="32"/>
      <c r="P121" s="1"/>
    </row>
    <row r="122" spans="1:16" ht="39.75" customHeight="1" x14ac:dyDescent="0.3">
      <c r="A122" s="1"/>
      <c r="B122" s="78" t="s">
        <v>55</v>
      </c>
      <c r="C122" s="79"/>
      <c r="D122" s="39" t="s">
        <v>108</v>
      </c>
      <c r="E122" s="40"/>
      <c r="F122" s="41"/>
      <c r="G122" s="31">
        <v>27</v>
      </c>
      <c r="H122" s="32"/>
      <c r="I122" s="31">
        <v>1</v>
      </c>
      <c r="J122" s="32"/>
      <c r="K122" s="76">
        <f t="shared" ref="K122" si="21">I122*100/G122</f>
        <v>3.7037037037037037</v>
      </c>
      <c r="L122" s="77"/>
      <c r="M122" s="31" t="s">
        <v>88</v>
      </c>
      <c r="N122" s="33"/>
      <c r="O122" s="32"/>
      <c r="P122" s="1"/>
    </row>
    <row r="123" spans="1:16" ht="78.75" customHeight="1" x14ac:dyDescent="0.3">
      <c r="A123" s="1"/>
      <c r="B123" s="80"/>
      <c r="C123" s="81"/>
      <c r="D123" s="31" t="s">
        <v>21</v>
      </c>
      <c r="E123" s="33"/>
      <c r="F123" s="32"/>
      <c r="G123" s="31">
        <v>139</v>
      </c>
      <c r="H123" s="32"/>
      <c r="I123" s="31">
        <v>18</v>
      </c>
      <c r="J123" s="32"/>
      <c r="K123" s="94">
        <f t="shared" si="16"/>
        <v>12.949640287769784</v>
      </c>
      <c r="L123" s="94"/>
      <c r="M123" s="84" t="s">
        <v>120</v>
      </c>
      <c r="N123" s="43"/>
      <c r="O123" s="44"/>
      <c r="P123" s="1"/>
    </row>
    <row r="124" spans="1:16" ht="78.75" customHeight="1" x14ac:dyDescent="0.3">
      <c r="A124" s="1"/>
      <c r="B124" s="80"/>
      <c r="C124" s="81"/>
      <c r="D124" s="31" t="s">
        <v>57</v>
      </c>
      <c r="E124" s="33"/>
      <c r="F124" s="32"/>
      <c r="G124" s="31">
        <v>49</v>
      </c>
      <c r="H124" s="32"/>
      <c r="I124" s="31">
        <v>11</v>
      </c>
      <c r="J124" s="32"/>
      <c r="K124" s="76">
        <f t="shared" si="16"/>
        <v>22.448979591836736</v>
      </c>
      <c r="L124" s="77"/>
      <c r="M124" s="84" t="s">
        <v>117</v>
      </c>
      <c r="N124" s="43"/>
      <c r="O124" s="44"/>
      <c r="P124" s="1"/>
    </row>
    <row r="125" spans="1:16" ht="38.25" customHeight="1" x14ac:dyDescent="0.3">
      <c r="A125" s="1"/>
      <c r="B125" s="80"/>
      <c r="C125" s="81"/>
      <c r="D125" s="31" t="s">
        <v>63</v>
      </c>
      <c r="E125" s="33"/>
      <c r="F125" s="32"/>
      <c r="G125" s="31">
        <v>48</v>
      </c>
      <c r="H125" s="32"/>
      <c r="I125" s="31">
        <v>2</v>
      </c>
      <c r="J125" s="32"/>
      <c r="K125" s="76">
        <f t="shared" si="16"/>
        <v>4.166666666666667</v>
      </c>
      <c r="L125" s="77"/>
      <c r="M125" s="84" t="s">
        <v>118</v>
      </c>
      <c r="N125" s="129"/>
      <c r="O125" s="130"/>
      <c r="P125" s="1"/>
    </row>
    <row r="126" spans="1:16" ht="62.25" customHeight="1" x14ac:dyDescent="0.3">
      <c r="B126" s="82"/>
      <c r="C126" s="83"/>
      <c r="D126" s="31" t="s">
        <v>58</v>
      </c>
      <c r="E126" s="33"/>
      <c r="F126" s="32"/>
      <c r="G126" s="31">
        <v>48</v>
      </c>
      <c r="H126" s="32"/>
      <c r="I126" s="31">
        <v>8</v>
      </c>
      <c r="J126" s="32"/>
      <c r="K126" s="76">
        <f t="shared" si="16"/>
        <v>16.666666666666668</v>
      </c>
      <c r="L126" s="77"/>
      <c r="M126" s="84" t="s">
        <v>119</v>
      </c>
      <c r="N126" s="43"/>
      <c r="O126" s="44"/>
    </row>
    <row r="127" spans="1:16" ht="18.75" x14ac:dyDescent="0.3">
      <c r="B127" s="92" t="s">
        <v>17</v>
      </c>
      <c r="C127" s="93"/>
      <c r="D127" s="31" t="s">
        <v>79</v>
      </c>
      <c r="E127" s="33"/>
      <c r="F127" s="32"/>
      <c r="G127" s="31">
        <v>55</v>
      </c>
      <c r="H127" s="32"/>
      <c r="I127" s="31">
        <v>1</v>
      </c>
      <c r="J127" s="32"/>
      <c r="K127" s="76">
        <f t="shared" si="16"/>
        <v>1.8181818181818181</v>
      </c>
      <c r="L127" s="77"/>
      <c r="M127" s="42" t="s">
        <v>52</v>
      </c>
      <c r="N127" s="43"/>
      <c r="O127" s="44"/>
    </row>
    <row r="128" spans="1:16" ht="36" customHeight="1" x14ac:dyDescent="0.3">
      <c r="B128" s="39" t="s">
        <v>82</v>
      </c>
      <c r="C128" s="41"/>
      <c r="D128" s="31" t="s">
        <v>18</v>
      </c>
      <c r="E128" s="33"/>
      <c r="F128" s="32"/>
      <c r="G128" s="31">
        <v>2</v>
      </c>
      <c r="H128" s="32"/>
      <c r="I128" s="31">
        <v>1</v>
      </c>
      <c r="J128" s="32"/>
      <c r="K128" s="76">
        <f t="shared" ref="K128" si="22">I128*100/G128</f>
        <v>50</v>
      </c>
      <c r="L128" s="77"/>
      <c r="M128" s="39" t="s">
        <v>74</v>
      </c>
      <c r="N128" s="40"/>
      <c r="O128" s="41"/>
    </row>
    <row r="129" spans="2:18" ht="18.75" x14ac:dyDescent="0.3">
      <c r="B129" s="31" t="s">
        <v>14</v>
      </c>
      <c r="C129" s="32"/>
      <c r="D129" s="31" t="s">
        <v>59</v>
      </c>
      <c r="E129" s="33"/>
      <c r="F129" s="32"/>
      <c r="G129" s="31">
        <v>24</v>
      </c>
      <c r="H129" s="32"/>
      <c r="I129" s="31">
        <v>3</v>
      </c>
      <c r="J129" s="32"/>
      <c r="K129" s="76">
        <f t="shared" ref="K129" si="23">I129*100/G129</f>
        <v>12.5</v>
      </c>
      <c r="L129" s="77"/>
      <c r="M129" s="42" t="s">
        <v>89</v>
      </c>
      <c r="N129" s="43"/>
      <c r="O129" s="44"/>
    </row>
    <row r="132" spans="2:18" ht="48" customHeight="1" x14ac:dyDescent="0.25">
      <c r="B132" s="34" t="s">
        <v>157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</row>
    <row r="137" spans="2:18" ht="36" customHeight="1" x14ac:dyDescent="0.25">
      <c r="B137" s="35" t="s">
        <v>136</v>
      </c>
      <c r="C137" s="36"/>
      <c r="D137" s="36"/>
      <c r="E137" s="36"/>
      <c r="F137" s="36"/>
      <c r="G137" s="36"/>
      <c r="H137" s="36"/>
      <c r="I137" s="37"/>
    </row>
    <row r="138" spans="2:18" ht="110.25" x14ac:dyDescent="0.25">
      <c r="B138" s="20" t="s">
        <v>91</v>
      </c>
      <c r="C138" s="20" t="s">
        <v>92</v>
      </c>
      <c r="D138" s="20" t="s">
        <v>93</v>
      </c>
      <c r="E138" s="20" t="s">
        <v>94</v>
      </c>
      <c r="F138" s="20" t="s">
        <v>95</v>
      </c>
      <c r="G138" s="20" t="s">
        <v>96</v>
      </c>
      <c r="H138" s="20" t="s">
        <v>97</v>
      </c>
      <c r="I138" s="20" t="s">
        <v>98</v>
      </c>
    </row>
    <row r="139" spans="2:18" ht="15.75" x14ac:dyDescent="0.25">
      <c r="B139" s="38" t="s">
        <v>99</v>
      </c>
      <c r="C139" s="38"/>
      <c r="D139" s="38"/>
      <c r="E139" s="38"/>
      <c r="F139" s="38"/>
      <c r="G139" s="38"/>
      <c r="H139" s="38"/>
      <c r="I139" s="38"/>
    </row>
    <row r="140" spans="2:18" ht="31.5" x14ac:dyDescent="0.25">
      <c r="B140" s="20" t="s">
        <v>100</v>
      </c>
      <c r="C140" s="21">
        <v>72</v>
      </c>
      <c r="D140" s="21">
        <v>4</v>
      </c>
      <c r="E140" s="22">
        <f>D140*100/C140</f>
        <v>5.5555555555555554</v>
      </c>
      <c r="F140" s="21">
        <v>72</v>
      </c>
      <c r="G140" s="21">
        <v>4</v>
      </c>
      <c r="H140" s="22">
        <f>G140*100/F140</f>
        <v>5.5555555555555554</v>
      </c>
      <c r="I140" s="21" t="s">
        <v>104</v>
      </c>
    </row>
    <row r="141" spans="2:18" ht="31.5" x14ac:dyDescent="0.25">
      <c r="B141" s="20" t="s">
        <v>90</v>
      </c>
      <c r="C141" s="21">
        <v>8</v>
      </c>
      <c r="D141" s="21">
        <v>0</v>
      </c>
      <c r="E141" s="22">
        <f t="shared" ref="E141:E143" si="24">D141*100/C141</f>
        <v>0</v>
      </c>
      <c r="F141" s="21">
        <v>8</v>
      </c>
      <c r="G141" s="21">
        <v>0</v>
      </c>
      <c r="H141" s="22">
        <f t="shared" ref="H141:H143" si="25">G141*100/F141</f>
        <v>0</v>
      </c>
      <c r="I141" s="21" t="s">
        <v>39</v>
      </c>
    </row>
    <row r="142" spans="2:18" ht="47.25" x14ac:dyDescent="0.25">
      <c r="B142" s="20" t="s">
        <v>101</v>
      </c>
      <c r="C142" s="21">
        <v>48</v>
      </c>
      <c r="D142" s="21">
        <v>4</v>
      </c>
      <c r="E142" s="22">
        <f t="shared" si="24"/>
        <v>8.3333333333333339</v>
      </c>
      <c r="F142" s="21">
        <v>48</v>
      </c>
      <c r="G142" s="21">
        <v>4</v>
      </c>
      <c r="H142" s="22">
        <f t="shared" si="25"/>
        <v>8.3333333333333339</v>
      </c>
      <c r="I142" s="21" t="s">
        <v>121</v>
      </c>
    </row>
    <row r="143" spans="2:18" ht="47.25" x14ac:dyDescent="0.25">
      <c r="B143" s="20" t="s">
        <v>102</v>
      </c>
      <c r="C143" s="21">
        <v>15</v>
      </c>
      <c r="D143" s="21">
        <v>3</v>
      </c>
      <c r="E143" s="22">
        <f t="shared" si="24"/>
        <v>20</v>
      </c>
      <c r="F143" s="21">
        <v>15</v>
      </c>
      <c r="G143" s="21">
        <v>3</v>
      </c>
      <c r="H143" s="22">
        <f t="shared" si="25"/>
        <v>20</v>
      </c>
      <c r="I143" s="21" t="s">
        <v>122</v>
      </c>
    </row>
    <row r="144" spans="2:18" ht="15" customHeight="1" x14ac:dyDescent="0.25">
      <c r="B144" s="48" t="s">
        <v>103</v>
      </c>
      <c r="C144" s="38">
        <f>C140+C141+C142+C143</f>
        <v>143</v>
      </c>
      <c r="D144" s="38">
        <f>D140+D141+D142+D143</f>
        <v>11</v>
      </c>
      <c r="E144" s="49">
        <f>D144*100/C144</f>
        <v>7.6923076923076925</v>
      </c>
      <c r="F144" s="38">
        <f>F140+F141+F142+F143</f>
        <v>143</v>
      </c>
      <c r="G144" s="38">
        <f>G140+G141+G142+G143</f>
        <v>11</v>
      </c>
      <c r="H144" s="49">
        <f>G144*100/F144</f>
        <v>7.6923076923076925</v>
      </c>
      <c r="I144" s="50" t="s">
        <v>123</v>
      </c>
    </row>
    <row r="145" spans="2:9" ht="15" customHeight="1" x14ac:dyDescent="0.25">
      <c r="B145" s="48"/>
      <c r="C145" s="38"/>
      <c r="D145" s="38"/>
      <c r="E145" s="49"/>
      <c r="F145" s="38"/>
      <c r="G145" s="38"/>
      <c r="H145" s="49"/>
      <c r="I145" s="51"/>
    </row>
    <row r="146" spans="2:9" ht="15" customHeight="1" x14ac:dyDescent="0.25">
      <c r="B146" s="48"/>
      <c r="C146" s="38"/>
      <c r="D146" s="38"/>
      <c r="E146" s="49"/>
      <c r="F146" s="38"/>
      <c r="G146" s="38"/>
      <c r="H146" s="49"/>
      <c r="I146" s="52"/>
    </row>
    <row r="151" spans="2:9" ht="35.25" customHeight="1" x14ac:dyDescent="0.3">
      <c r="B151" s="53" t="s">
        <v>137</v>
      </c>
      <c r="C151" s="54"/>
      <c r="D151" s="54"/>
      <c r="E151" s="54"/>
      <c r="F151" s="54"/>
      <c r="G151" s="54"/>
      <c r="H151" s="54"/>
      <c r="I151" s="55"/>
    </row>
    <row r="152" spans="2:9" ht="110.25" x14ac:dyDescent="0.25">
      <c r="B152" s="21" t="s">
        <v>91</v>
      </c>
      <c r="C152" s="21" t="s">
        <v>92</v>
      </c>
      <c r="D152" s="21" t="s">
        <v>93</v>
      </c>
      <c r="E152" s="21" t="s">
        <v>94</v>
      </c>
      <c r="F152" s="21" t="s">
        <v>95</v>
      </c>
      <c r="G152" s="21" t="s">
        <v>96</v>
      </c>
      <c r="H152" s="21" t="s">
        <v>97</v>
      </c>
      <c r="I152" s="21" t="s">
        <v>98</v>
      </c>
    </row>
    <row r="153" spans="2:9" ht="15.75" x14ac:dyDescent="0.25">
      <c r="B153" s="45" t="s">
        <v>99</v>
      </c>
      <c r="C153" s="46"/>
      <c r="D153" s="46"/>
      <c r="E153" s="46"/>
      <c r="F153" s="46"/>
      <c r="G153" s="46"/>
      <c r="H153" s="46"/>
      <c r="I153" s="47"/>
    </row>
    <row r="154" spans="2:9" ht="63" x14ac:dyDescent="0.25">
      <c r="B154" s="21" t="s">
        <v>100</v>
      </c>
      <c r="C154" s="23">
        <v>58</v>
      </c>
      <c r="D154" s="23">
        <v>4</v>
      </c>
      <c r="E154" s="24">
        <f>D154*100/C154</f>
        <v>6.8965517241379306</v>
      </c>
      <c r="F154" s="23">
        <v>110</v>
      </c>
      <c r="G154" s="23">
        <v>9</v>
      </c>
      <c r="H154" s="24">
        <f>G154*100/F154</f>
        <v>8.1818181818181817</v>
      </c>
      <c r="I154" s="25" t="s">
        <v>124</v>
      </c>
    </row>
    <row r="155" spans="2:9" ht="63" x14ac:dyDescent="0.25">
      <c r="B155" s="21" t="s">
        <v>90</v>
      </c>
      <c r="C155" s="23">
        <v>36</v>
      </c>
      <c r="D155" s="23">
        <v>2</v>
      </c>
      <c r="E155" s="24">
        <f t="shared" ref="E155:E158" si="26">D155*100/C155</f>
        <v>5.5555555555555554</v>
      </c>
      <c r="F155" s="23">
        <v>70</v>
      </c>
      <c r="G155" s="23">
        <v>5</v>
      </c>
      <c r="H155" s="24">
        <f t="shared" ref="H155:H158" si="27">G155*100/F155</f>
        <v>7.1428571428571432</v>
      </c>
      <c r="I155" s="25" t="s">
        <v>125</v>
      </c>
    </row>
    <row r="156" spans="2:9" ht="126" x14ac:dyDescent="0.25">
      <c r="B156" s="21" t="s">
        <v>101</v>
      </c>
      <c r="C156" s="23">
        <v>40</v>
      </c>
      <c r="D156" s="23">
        <v>5</v>
      </c>
      <c r="E156" s="24">
        <f t="shared" si="26"/>
        <v>12.5</v>
      </c>
      <c r="F156" s="23">
        <v>88</v>
      </c>
      <c r="G156" s="23">
        <v>15</v>
      </c>
      <c r="H156" s="24">
        <f t="shared" si="27"/>
        <v>17.045454545454547</v>
      </c>
      <c r="I156" s="21" t="s">
        <v>126</v>
      </c>
    </row>
    <row r="157" spans="2:9" ht="63" x14ac:dyDescent="0.25">
      <c r="B157" s="21" t="s">
        <v>102</v>
      </c>
      <c r="C157" s="26">
        <v>3</v>
      </c>
      <c r="D157" s="26">
        <v>1</v>
      </c>
      <c r="E157" s="24">
        <f t="shared" si="26"/>
        <v>33.333333333333336</v>
      </c>
      <c r="F157" s="26">
        <v>12</v>
      </c>
      <c r="G157" s="26">
        <v>3</v>
      </c>
      <c r="H157" s="23">
        <f t="shared" si="27"/>
        <v>25</v>
      </c>
      <c r="I157" s="25" t="s">
        <v>105</v>
      </c>
    </row>
    <row r="158" spans="2:9" ht="126" x14ac:dyDescent="0.25">
      <c r="B158" s="27" t="s">
        <v>103</v>
      </c>
      <c r="C158" s="28">
        <f>C154+C155+C156+C157</f>
        <v>137</v>
      </c>
      <c r="D158" s="28">
        <f>D154+D155+D156+D157</f>
        <v>12</v>
      </c>
      <c r="E158" s="29">
        <f t="shared" si="26"/>
        <v>8.7591240875912408</v>
      </c>
      <c r="F158" s="28">
        <f>F154+F155+F156+F157</f>
        <v>280</v>
      </c>
      <c r="G158" s="28">
        <f>G154+G155+G156+G157</f>
        <v>32</v>
      </c>
      <c r="H158" s="29">
        <f t="shared" si="27"/>
        <v>11.428571428571429</v>
      </c>
      <c r="I158" s="17" t="s">
        <v>127</v>
      </c>
    </row>
  </sheetData>
  <mergeCells count="375">
    <mergeCell ref="E33:G33"/>
    <mergeCell ref="H33:J33"/>
    <mergeCell ref="E32:G32"/>
    <mergeCell ref="H32:J32"/>
    <mergeCell ref="K32:L32"/>
    <mergeCell ref="M32:N32"/>
    <mergeCell ref="L76:N76"/>
    <mergeCell ref="B110:O110"/>
    <mergeCell ref="J84:J85"/>
    <mergeCell ref="K84:K85"/>
    <mergeCell ref="L84:L85"/>
    <mergeCell ref="M84:M85"/>
    <mergeCell ref="H58:K58"/>
    <mergeCell ref="M33:N33"/>
    <mergeCell ref="L68:N68"/>
    <mergeCell ref="B67:D67"/>
    <mergeCell ref="B68:D68"/>
    <mergeCell ref="B69:D69"/>
    <mergeCell ref="E69:G69"/>
    <mergeCell ref="H61:K61"/>
    <mergeCell ref="L61:N61"/>
    <mergeCell ref="H64:K64"/>
    <mergeCell ref="L64:N64"/>
    <mergeCell ref="K33:L33"/>
    <mergeCell ref="B111:C111"/>
    <mergeCell ref="D111:F111"/>
    <mergeCell ref="B43:D43"/>
    <mergeCell ref="E43:G43"/>
    <mergeCell ref="H43:J43"/>
    <mergeCell ref="K43:L43"/>
    <mergeCell ref="M43:N43"/>
    <mergeCell ref="B71:D71"/>
    <mergeCell ref="E71:G71"/>
    <mergeCell ref="G111:H111"/>
    <mergeCell ref="B61:D61"/>
    <mergeCell ref="E61:G61"/>
    <mergeCell ref="H69:K69"/>
    <mergeCell ref="L69:N69"/>
    <mergeCell ref="H66:K66"/>
    <mergeCell ref="L66:N66"/>
    <mergeCell ref="I111:J111"/>
    <mergeCell ref="K111:L111"/>
    <mergeCell ref="M111:O111"/>
    <mergeCell ref="E67:G67"/>
    <mergeCell ref="E68:G68"/>
    <mergeCell ref="H67:K67"/>
    <mergeCell ref="H68:K68"/>
    <mergeCell ref="L67:N67"/>
    <mergeCell ref="D114:F114"/>
    <mergeCell ref="G114:H114"/>
    <mergeCell ref="I114:J114"/>
    <mergeCell ref="K114:L114"/>
    <mergeCell ref="M115:O115"/>
    <mergeCell ref="M113:O113"/>
    <mergeCell ref="D112:F112"/>
    <mergeCell ref="G112:H112"/>
    <mergeCell ref="I112:J112"/>
    <mergeCell ref="K112:L112"/>
    <mergeCell ref="M112:O112"/>
    <mergeCell ref="D113:F113"/>
    <mergeCell ref="G113:H113"/>
    <mergeCell ref="I113:J113"/>
    <mergeCell ref="K113:L113"/>
    <mergeCell ref="M114:O114"/>
    <mergeCell ref="P84:P85"/>
    <mergeCell ref="B73:D73"/>
    <mergeCell ref="E73:G73"/>
    <mergeCell ref="H73:K73"/>
    <mergeCell ref="L73:N73"/>
    <mergeCell ref="B75:D75"/>
    <mergeCell ref="E75:G75"/>
    <mergeCell ref="H75:K75"/>
    <mergeCell ref="L75:N75"/>
    <mergeCell ref="B79:N79"/>
    <mergeCell ref="B81:P81"/>
    <mergeCell ref="C83:I83"/>
    <mergeCell ref="J83:P83"/>
    <mergeCell ref="B84:B85"/>
    <mergeCell ref="C84:C85"/>
    <mergeCell ref="D84:D85"/>
    <mergeCell ref="E84:E85"/>
    <mergeCell ref="F84:F85"/>
    <mergeCell ref="G84:H84"/>
    <mergeCell ref="I84:I85"/>
    <mergeCell ref="B76:D76"/>
    <mergeCell ref="N84:O84"/>
    <mergeCell ref="E76:G76"/>
    <mergeCell ref="H76:K76"/>
    <mergeCell ref="L58:N58"/>
    <mergeCell ref="B59:D59"/>
    <mergeCell ref="B60:D60"/>
    <mergeCell ref="E59:G59"/>
    <mergeCell ref="E60:G60"/>
    <mergeCell ref="H59:K59"/>
    <mergeCell ref="H60:K60"/>
    <mergeCell ref="L59:N59"/>
    <mergeCell ref="L60:N60"/>
    <mergeCell ref="B58:D58"/>
    <mergeCell ref="H54:K54"/>
    <mergeCell ref="H55:K55"/>
    <mergeCell ref="H57:K57"/>
    <mergeCell ref="L55:N55"/>
    <mergeCell ref="L57:N57"/>
    <mergeCell ref="L54:N54"/>
    <mergeCell ref="B54:D54"/>
    <mergeCell ref="B57:D57"/>
    <mergeCell ref="E54:G54"/>
    <mergeCell ref="B55:D55"/>
    <mergeCell ref="E55:G55"/>
    <mergeCell ref="B56:D56"/>
    <mergeCell ref="E56:G56"/>
    <mergeCell ref="I4:N4"/>
    <mergeCell ref="B2:N2"/>
    <mergeCell ref="B9:N9"/>
    <mergeCell ref="B11:N11"/>
    <mergeCell ref="B14:N14"/>
    <mergeCell ref="B48:N48"/>
    <mergeCell ref="K16:L16"/>
    <mergeCell ref="M16:N16"/>
    <mergeCell ref="B16:D16"/>
    <mergeCell ref="E16:G16"/>
    <mergeCell ref="H16:J16"/>
    <mergeCell ref="B36:N36"/>
    <mergeCell ref="E23:G23"/>
    <mergeCell ref="H23:J23"/>
    <mergeCell ref="K23:L23"/>
    <mergeCell ref="M23:N23"/>
    <mergeCell ref="B20:D23"/>
    <mergeCell ref="E25:G25"/>
    <mergeCell ref="H25:J25"/>
    <mergeCell ref="B40:D40"/>
    <mergeCell ref="E40:G40"/>
    <mergeCell ref="H40:J40"/>
    <mergeCell ref="K40:L40"/>
    <mergeCell ref="K31:L31"/>
    <mergeCell ref="B127:C127"/>
    <mergeCell ref="K121:L121"/>
    <mergeCell ref="M121:O121"/>
    <mergeCell ref="G121:H121"/>
    <mergeCell ref="I121:J121"/>
    <mergeCell ref="D121:F121"/>
    <mergeCell ref="D125:F125"/>
    <mergeCell ref="G125:H125"/>
    <mergeCell ref="M127:O127"/>
    <mergeCell ref="M125:O125"/>
    <mergeCell ref="I124:J124"/>
    <mergeCell ref="K124:L124"/>
    <mergeCell ref="M124:O124"/>
    <mergeCell ref="D126:F126"/>
    <mergeCell ref="G126:H126"/>
    <mergeCell ref="D124:F124"/>
    <mergeCell ref="G124:H124"/>
    <mergeCell ref="H62:K62"/>
    <mergeCell ref="L62:N62"/>
    <mergeCell ref="B63:D63"/>
    <mergeCell ref="E63:G63"/>
    <mergeCell ref="H63:K63"/>
    <mergeCell ref="L63:N63"/>
    <mergeCell ref="I129:J129"/>
    <mergeCell ref="I127:J127"/>
    <mergeCell ref="K127:L127"/>
    <mergeCell ref="K128:L128"/>
    <mergeCell ref="K129:L129"/>
    <mergeCell ref="I128:J128"/>
    <mergeCell ref="D127:F127"/>
    <mergeCell ref="G127:H127"/>
    <mergeCell ref="B70:D70"/>
    <mergeCell ref="B72:D72"/>
    <mergeCell ref="E70:G70"/>
    <mergeCell ref="E72:G72"/>
    <mergeCell ref="H70:K70"/>
    <mergeCell ref="H72:K72"/>
    <mergeCell ref="H71:K71"/>
    <mergeCell ref="L71:N71"/>
    <mergeCell ref="K126:L126"/>
    <mergeCell ref="I125:J125"/>
    <mergeCell ref="E64:G64"/>
    <mergeCell ref="B65:D65"/>
    <mergeCell ref="E65:G65"/>
    <mergeCell ref="B62:D62"/>
    <mergeCell ref="E62:G62"/>
    <mergeCell ref="E34:G34"/>
    <mergeCell ref="B51:G51"/>
    <mergeCell ref="B53:D53"/>
    <mergeCell ref="E53:G53"/>
    <mergeCell ref="H34:J34"/>
    <mergeCell ref="K34:L34"/>
    <mergeCell ref="M34:N34"/>
    <mergeCell ref="B31:D34"/>
    <mergeCell ref="B17:N17"/>
    <mergeCell ref="E26:G26"/>
    <mergeCell ref="H26:J26"/>
    <mergeCell ref="K26:L26"/>
    <mergeCell ref="M26:N26"/>
    <mergeCell ref="M19:N19"/>
    <mergeCell ref="E28:G28"/>
    <mergeCell ref="H28:J28"/>
    <mergeCell ref="K28:L28"/>
    <mergeCell ref="M28:N28"/>
    <mergeCell ref="E29:G29"/>
    <mergeCell ref="E31:G31"/>
    <mergeCell ref="H29:J29"/>
    <mergeCell ref="H31:J31"/>
    <mergeCell ref="K29:L29"/>
    <mergeCell ref="B30:N30"/>
    <mergeCell ref="B25:D25"/>
    <mergeCell ref="M29:N29"/>
    <mergeCell ref="M31:N31"/>
    <mergeCell ref="K25:L25"/>
    <mergeCell ref="B41:N41"/>
    <mergeCell ref="B35:D35"/>
    <mergeCell ref="E35:G35"/>
    <mergeCell ref="H35:J35"/>
    <mergeCell ref="K35:L35"/>
    <mergeCell ref="M35:N35"/>
    <mergeCell ref="E37:G37"/>
    <mergeCell ref="H37:J37"/>
    <mergeCell ref="K37:L37"/>
    <mergeCell ref="M37:N37"/>
    <mergeCell ref="B39:D39"/>
    <mergeCell ref="E39:G39"/>
    <mergeCell ref="H39:J39"/>
    <mergeCell ref="K39:L39"/>
    <mergeCell ref="M39:N39"/>
    <mergeCell ref="B37:D38"/>
    <mergeCell ref="E38:G38"/>
    <mergeCell ref="H38:J38"/>
    <mergeCell ref="K38:L38"/>
    <mergeCell ref="M38:N38"/>
    <mergeCell ref="D123:F123"/>
    <mergeCell ref="H51:N51"/>
    <mergeCell ref="B52:D52"/>
    <mergeCell ref="E52:G52"/>
    <mergeCell ref="H52:K52"/>
    <mergeCell ref="L52:N52"/>
    <mergeCell ref="B42:D42"/>
    <mergeCell ref="E42:G42"/>
    <mergeCell ref="H42:J42"/>
    <mergeCell ref="K42:L42"/>
    <mergeCell ref="M42:N42"/>
    <mergeCell ref="B45:D45"/>
    <mergeCell ref="E45:G45"/>
    <mergeCell ref="H45:J45"/>
    <mergeCell ref="K45:L45"/>
    <mergeCell ref="M45:N45"/>
    <mergeCell ref="B44:D44"/>
    <mergeCell ref="E44:G44"/>
    <mergeCell ref="H44:J44"/>
    <mergeCell ref="K44:L44"/>
    <mergeCell ref="M44:N44"/>
    <mergeCell ref="B66:D66"/>
    <mergeCell ref="E66:G66"/>
    <mergeCell ref="B64:D64"/>
    <mergeCell ref="G123:H123"/>
    <mergeCell ref="I123:J123"/>
    <mergeCell ref="K123:L123"/>
    <mergeCell ref="M123:O123"/>
    <mergeCell ref="K120:L120"/>
    <mergeCell ref="M118:O118"/>
    <mergeCell ref="M120:O120"/>
    <mergeCell ref="M117:O117"/>
    <mergeCell ref="L70:N70"/>
    <mergeCell ref="L72:N72"/>
    <mergeCell ref="G117:H117"/>
    <mergeCell ref="I117:J117"/>
    <mergeCell ref="K117:L117"/>
    <mergeCell ref="G115:H115"/>
    <mergeCell ref="I115:J115"/>
    <mergeCell ref="K115:L115"/>
    <mergeCell ref="B77:D77"/>
    <mergeCell ref="E77:G77"/>
    <mergeCell ref="H77:K77"/>
    <mergeCell ref="L77:N77"/>
    <mergeCell ref="H65:K65"/>
    <mergeCell ref="L65:N65"/>
    <mergeCell ref="E57:G57"/>
    <mergeCell ref="B4:H4"/>
    <mergeCell ref="B26:D26"/>
    <mergeCell ref="B27:N27"/>
    <mergeCell ref="B28:D28"/>
    <mergeCell ref="B29:D29"/>
    <mergeCell ref="B19:D19"/>
    <mergeCell ref="E20:G20"/>
    <mergeCell ref="H20:J20"/>
    <mergeCell ref="K20:L20"/>
    <mergeCell ref="M20:N20"/>
    <mergeCell ref="E22:G22"/>
    <mergeCell ref="H22:J22"/>
    <mergeCell ref="K22:L22"/>
    <mergeCell ref="M22:N22"/>
    <mergeCell ref="E19:G19"/>
    <mergeCell ref="H19:J19"/>
    <mergeCell ref="K19:L19"/>
    <mergeCell ref="M25:N25"/>
    <mergeCell ref="B18:D18"/>
    <mergeCell ref="E18:G18"/>
    <mergeCell ref="H18:J18"/>
    <mergeCell ref="K18:L18"/>
    <mergeCell ref="M18:N18"/>
    <mergeCell ref="E74:G74"/>
    <mergeCell ref="H74:K74"/>
    <mergeCell ref="L74:N74"/>
    <mergeCell ref="E21:G21"/>
    <mergeCell ref="H21:J21"/>
    <mergeCell ref="K21:L21"/>
    <mergeCell ref="M21:N21"/>
    <mergeCell ref="B24:D24"/>
    <mergeCell ref="E24:G24"/>
    <mergeCell ref="H24:J24"/>
    <mergeCell ref="K24:L24"/>
    <mergeCell ref="M24:N24"/>
    <mergeCell ref="H53:K53"/>
    <mergeCell ref="L53:N53"/>
    <mergeCell ref="E58:G58"/>
    <mergeCell ref="H56:K56"/>
    <mergeCell ref="L56:N56"/>
    <mergeCell ref="M40:N40"/>
    <mergeCell ref="B115:C115"/>
    <mergeCell ref="B117:C121"/>
    <mergeCell ref="D116:F116"/>
    <mergeCell ref="G116:H116"/>
    <mergeCell ref="I116:J116"/>
    <mergeCell ref="K116:L116"/>
    <mergeCell ref="M116:O116"/>
    <mergeCell ref="D118:F118"/>
    <mergeCell ref="D120:F120"/>
    <mergeCell ref="G118:H118"/>
    <mergeCell ref="G120:H120"/>
    <mergeCell ref="I118:J118"/>
    <mergeCell ref="I120:J120"/>
    <mergeCell ref="K118:L118"/>
    <mergeCell ref="D117:F117"/>
    <mergeCell ref="D115:F115"/>
    <mergeCell ref="B78:D78"/>
    <mergeCell ref="E78:G78"/>
    <mergeCell ref="H78:K78"/>
    <mergeCell ref="L78:N78"/>
    <mergeCell ref="B112:C114"/>
    <mergeCell ref="B74:D74"/>
    <mergeCell ref="B116:C116"/>
    <mergeCell ref="B128:C128"/>
    <mergeCell ref="D128:F128"/>
    <mergeCell ref="G128:H128"/>
    <mergeCell ref="D119:F119"/>
    <mergeCell ref="G119:H119"/>
    <mergeCell ref="I119:J119"/>
    <mergeCell ref="K119:L119"/>
    <mergeCell ref="M119:O119"/>
    <mergeCell ref="B122:C126"/>
    <mergeCell ref="D122:F122"/>
    <mergeCell ref="G122:H122"/>
    <mergeCell ref="I122:J122"/>
    <mergeCell ref="K122:L122"/>
    <mergeCell ref="M122:O122"/>
    <mergeCell ref="M126:O126"/>
    <mergeCell ref="I126:J126"/>
    <mergeCell ref="K125:L125"/>
    <mergeCell ref="B129:C129"/>
    <mergeCell ref="D129:F129"/>
    <mergeCell ref="G129:H129"/>
    <mergeCell ref="B132:R132"/>
    <mergeCell ref="B137:I137"/>
    <mergeCell ref="B139:I139"/>
    <mergeCell ref="M128:O128"/>
    <mergeCell ref="M129:O129"/>
    <mergeCell ref="B153:I153"/>
    <mergeCell ref="B144:B146"/>
    <mergeCell ref="C144:C146"/>
    <mergeCell ref="D144:D146"/>
    <mergeCell ref="E144:E146"/>
    <mergeCell ref="F144:F146"/>
    <mergeCell ref="G144:G146"/>
    <mergeCell ref="H144:H146"/>
    <mergeCell ref="I144:I146"/>
    <mergeCell ref="B151:I151"/>
  </mergeCell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2024-07-08T09:58:05Z</dcterms:modified>
</cp:coreProperties>
</file>